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5460" tabRatio="933" firstSheet="4" activeTab="18"/>
  </bookViews>
  <sheets>
    <sheet name="buvd 1k" sheetId="1" r:id="rId1"/>
    <sheet name="udv 1-2" sheetId="2" r:id="rId2"/>
    <sheet name="s kanal 1-3" sheetId="3" r:id="rId3"/>
    <sheet name="apkure1-4" sheetId="4" r:id="rId4"/>
    <sheet name="s m1-5" sheetId="5" r:id="rId5"/>
    <sheet name="bas iek 1-6" sheetId="6" r:id="rId6"/>
    <sheet name="hidromas 1-7" sheetId="7" r:id="rId7"/>
    <sheet name="ventil 1-8" sheetId="8" r:id="rId8"/>
    <sheet name="elek1-9" sheetId="9" r:id="rId9"/>
    <sheet name="zib1-10" sheetId="10" r:id="rId10"/>
    <sheet name="uas1-11" sheetId="11" r:id="rId11"/>
    <sheet name="aps1-12" sheetId="12" r:id="rId12"/>
    <sheet name="meb1-13" sheetId="13" r:id="rId13"/>
    <sheet name="ar udv1-14" sheetId="14" r:id="rId14"/>
    <sheet name="ar k1-15" sheetId="15" r:id="rId15"/>
    <sheet name="l kan1-16" sheetId="16" r:id="rId16"/>
    <sheet name="st1-17" sheetId="17" r:id="rId17"/>
    <sheet name="lab1-18" sheetId="18" r:id="rId18"/>
    <sheet name="buvd 3k " sheetId="19" r:id="rId19"/>
    <sheet name="udv " sheetId="20" r:id="rId20"/>
    <sheet name="s kanal" sheetId="21" r:id="rId21"/>
    <sheet name="apkure" sheetId="22" r:id="rId22"/>
    <sheet name="ventil " sheetId="23" r:id="rId23"/>
    <sheet name="elek" sheetId="24" r:id="rId24"/>
    <sheet name="uas" sheetId="25" r:id="rId25"/>
    <sheet name="aps" sheetId="26" r:id="rId26"/>
    <sheet name="Sheet10" sheetId="27" r:id="rId27"/>
  </sheets>
  <definedNames/>
  <calcPr fullCalcOnLoad="1"/>
</workbook>
</file>

<file path=xl/comments1.xml><?xml version="1.0" encoding="utf-8"?>
<comments xmlns="http://schemas.openxmlformats.org/spreadsheetml/2006/main">
  <authors>
    <author>Office2</author>
  </authors>
  <commentList>
    <comment ref="D79" authorId="0">
      <text>
        <r>
          <rPr>
            <b/>
            <sz val="8"/>
            <rFont val="Tahoma"/>
            <family val="0"/>
          </rPr>
          <t>Office2:</t>
        </r>
        <r>
          <rPr>
            <sz val="8"/>
            <rFont val="Tahoma"/>
            <family val="0"/>
          </rPr>
          <t xml:space="preserve">
ir ievērotas pēdējās izmaiņas</t>
        </r>
      </text>
    </comment>
  </commentList>
</comments>
</file>

<file path=xl/sharedStrings.xml><?xml version="1.0" encoding="utf-8"?>
<sst xmlns="http://schemas.openxmlformats.org/spreadsheetml/2006/main" count="3564" uniqueCount="1339">
  <si>
    <t>Kājslauķu iebūve 200x180 cm</t>
  </si>
  <si>
    <t>Koka margu izgatavošana,uzstādīšana atbalsta sienai(imprignēti koka materiāli,beicēti)-koka statņi 100x100 mm,marga  120x50,metāla kurpe -skatīt detaļu 4</t>
  </si>
  <si>
    <t>Koka žoga izbūve no imprignētiem,beicētiem koka materiāliem baseina ēkai Jelgavas ielā saskaņā ar projekta risinājumu</t>
  </si>
  <si>
    <t>Koka žoga izbūve baseina ēkai Kalna ielā ielā (zemes darbi ar rokām,koka stabu 200x200 mm,brusas 190x70 mm,ēvelēti dēļi,koka lāsenis) uzstādīšana saskaņā ar projekta risinājumu -skatīt detaļu 6</t>
  </si>
  <si>
    <t>Koka vārtu izbūve Kalna ielā no imprignētiem ,beicētiem kokmateriāliem(zemes darbi ar rokām,koka statņi 200x200 mm,mūrlata 200x250 mm,spāres 70x250 mm,jumta klājs-imprignēti dēļi b=25 mm,griestu apdare ar krāsotiem apdares dēļiem,vejdēlis) saskaņā ar projekta risinājumu-sktīt detaļu 6</t>
  </si>
  <si>
    <t>Uzjumteņu izbūve (imprignētas koka brusas 50x50 mm,koka balsti 80x80 mm,Clasic jumta skārds,dekoratīva skārda maliņa) saskaņā ar projekta risinājumiem,skatīt detaļu 13</t>
  </si>
  <si>
    <t>Spoguļu montāža 50x100</t>
  </si>
  <si>
    <t>Vispārīgie būvdarbi -1.kārta</t>
  </si>
  <si>
    <t>Ūdensapgāde iekšējā 1.kārta</t>
  </si>
  <si>
    <t>Cinkotā tērauda ūdensvada caurule DN 90 mm</t>
  </si>
  <si>
    <t>Cinkotā tērauda ūdensvada caurule DN 75 mm</t>
  </si>
  <si>
    <t>Cinkotā tērauda ūdensvada caurule DN 63 mm</t>
  </si>
  <si>
    <t>Cinkoto cauruļu veidgabali</t>
  </si>
  <si>
    <t>Daudzslānu cauruļu veidgabali</t>
  </si>
  <si>
    <t>Izolācija DN 90x13 mm</t>
  </si>
  <si>
    <t>Izolācija DN 75x13 mm</t>
  </si>
  <si>
    <t>Izolācija DN 63x13 mm</t>
  </si>
  <si>
    <t>Izlietņu maisītājs metāla izlietnei</t>
  </si>
  <si>
    <t>Izlietņu maisītājs keramiskai izlietnei</t>
  </si>
  <si>
    <t xml:space="preserve">Dušas maisītājs ar garnitūru,gumijas dušu uzgaļi </t>
  </si>
  <si>
    <t>Stūra krāns 1/2"x1/2" mm</t>
  </si>
  <si>
    <t>Lodventīlis DN80 mm</t>
  </si>
  <si>
    <t>Lodventīlis DN65 mm</t>
  </si>
  <si>
    <t>Krāns mitrai uzkopšanai DN15 mm</t>
  </si>
  <si>
    <t>Aukstā ūdens skaitītājs DN15 mm</t>
  </si>
  <si>
    <t>Aukstā ūdens skaitītājs DN20 mm</t>
  </si>
  <si>
    <t>Termostatiskais maisītājs DN 15 mm (tvaika kabīnei)</t>
  </si>
  <si>
    <t>Tvaika kab. skalojamā duša ar monokrānu un klausuli</t>
  </si>
  <si>
    <r>
      <t>Ūdens mīkstināšanas iekārta &lt;3</t>
    </r>
    <r>
      <rPr>
        <vertAlign val="superscript"/>
        <sz val="10"/>
        <rFont val="Arial Narrow"/>
        <family val="2"/>
      </rPr>
      <t>o</t>
    </r>
    <r>
      <rPr>
        <sz val="10"/>
        <rFont val="Arial Narrow"/>
        <family val="2"/>
      </rPr>
      <t xml:space="preserve"> dH, 1,0 m</t>
    </r>
    <r>
      <rPr>
        <vertAlign val="superscript"/>
        <sz val="10"/>
        <rFont val="Arial Narrow"/>
        <family val="2"/>
      </rPr>
      <t>3</t>
    </r>
    <r>
      <rPr>
        <sz val="10"/>
        <rFont val="Arial Narrow"/>
        <family val="2"/>
      </rPr>
      <t>/h</t>
    </r>
  </si>
  <si>
    <t>Ugunsdzēsības krāns DN 25 ( Sienā montējams aizslēdzams skapis;aizbīdnis d=25;ugunsdzēsības šļūtene 20 m;stobra uzgalis d=14 mm</t>
  </si>
  <si>
    <t>Pieslēgums ventiekārtai</t>
  </si>
  <si>
    <t>Kanalizācijas caurule D 250 mm</t>
  </si>
  <si>
    <t>Līnijveida drenāža ar sifonu un pretvārstu L = 9,0 m</t>
  </si>
  <si>
    <t>Līnijveida drenāža ar sifonu un pretvārstu L = 27,0 m</t>
  </si>
  <si>
    <t>Revīzija D 250 mm</t>
  </si>
  <si>
    <t>Pods ar skalojamo kasti</t>
  </si>
  <si>
    <t>Pods ar skalojamo kasti un aprīkojumu invalīdiem</t>
  </si>
  <si>
    <t xml:space="preserve">Keramiskā izlietne </t>
  </si>
  <si>
    <t xml:space="preserve">Metāla izlietne </t>
  </si>
  <si>
    <t>Dušas paliktnis</t>
  </si>
  <si>
    <t>Metāla izlietnes sifons</t>
  </si>
  <si>
    <t>Kanalizācijas traps D 50 mm</t>
  </si>
  <si>
    <t>Tehniskais sifons D 250 mm</t>
  </si>
  <si>
    <t>Tehniskais sifons D 110 mm</t>
  </si>
  <si>
    <t>Tehniskais sifons D 50 mm</t>
  </si>
  <si>
    <t>Tehniskais sifons D 32 mm</t>
  </si>
  <si>
    <t>Kanalizācijas spiedcaurule PE D 50 PN 10</t>
  </si>
  <si>
    <t>Vienvirziena vārsts DN 40</t>
  </si>
  <si>
    <t>Ugunsdrošā manžete d=110</t>
  </si>
  <si>
    <t>Iekšējā saimnieciskā kanalizācija  1.kārta</t>
  </si>
  <si>
    <t>Būvdarbu apjomu aprēķins Nr. 1-4</t>
  </si>
  <si>
    <t>Būvdarbu apjomu aprēķins Nr.1-11</t>
  </si>
  <si>
    <t>Apkure  1.kārta</t>
  </si>
  <si>
    <t>RF Siltumizolācijas plate PU/PST-91/88</t>
  </si>
  <si>
    <t>Kompensējoša grīdas apmale H=180mm</t>
  </si>
  <si>
    <t>FBH Caurule X-PERT S5+ Ø 17x2, 120m</t>
  </si>
  <si>
    <t>FBH Caurule X-PERT S5+Ø 17x2, 200m</t>
  </si>
  <si>
    <t>FBH Caurule X-PERT S5+ Ø 17x2, 600m</t>
  </si>
  <si>
    <t>RF Stiprinājums priekš PE-caurulem Ø 17x2</t>
  </si>
  <si>
    <t>MS Koniskā savienojošā uzmava Ø 17mm</t>
  </si>
  <si>
    <t>RF Kolektors ar patēriņa mērītāju DFA HKV-11</t>
  </si>
  <si>
    <t xml:space="preserve">RR Kolektora lodveida ventilis Ø 1" iekš - Ø1" ār. </t>
  </si>
  <si>
    <t>Iebūvētais skapis  L=1100</t>
  </si>
  <si>
    <t>RF Caurules novads Ø 25/29 mm</t>
  </si>
  <si>
    <t xml:space="preserve">Gofrētas caurules apvalks 19/25 </t>
  </si>
  <si>
    <t>Līmlenta</t>
  </si>
  <si>
    <r>
      <t>RF,TBS Plastifikators 20L Z20 (0.208 l/m</t>
    </r>
    <r>
      <rPr>
        <vertAlign val="superscript"/>
        <sz val="10"/>
        <rFont val="Arial Narrow"/>
        <family val="2"/>
      </rPr>
      <t>2</t>
    </r>
    <r>
      <rPr>
        <sz val="10"/>
        <rFont val="Arial Narrow"/>
        <family val="2"/>
      </rPr>
      <t>)</t>
    </r>
  </si>
  <si>
    <t>kan</t>
  </si>
  <si>
    <t>Pieslēdzošais moduls uz 6 bezvadu kanāliem</t>
  </si>
  <si>
    <t xml:space="preserve">Telpas bezvada  termostats </t>
  </si>
  <si>
    <t>Piedziņas mehanisms 230V</t>
  </si>
  <si>
    <t>Automat. atgaisotajs Ø 1/2"</t>
  </si>
  <si>
    <t>Ribas radiatori Delta Laserline ar apakšējo pieslēgumu DLV2040-10/44</t>
  </si>
  <si>
    <t>Ribas radiatori Delta Laserline ar apakšējo pieslēgumu DLV2040-14/44</t>
  </si>
  <si>
    <t>Ribas radiatori Delta Laserline ar apakšējo pieslēgumu DLV2040-16/44</t>
  </si>
  <si>
    <t>Ribas radiatori Delta Laserline ar apakšējo pieslēgumu DLV2040-20/44</t>
  </si>
  <si>
    <t>Apakšējais pieslēguma bloks radiatoriem</t>
  </si>
  <si>
    <t>Termostata galva radiatoriem  (chrom)</t>
  </si>
  <si>
    <t>Lodveida krāns Ø 1/2"</t>
  </si>
  <si>
    <t>Lodveida krāns Ø 3/4"</t>
  </si>
  <si>
    <t>Balans. vārsts Ø 3/4" ar izlaidi</t>
  </si>
  <si>
    <t>Plastmasas kompozitas caurules   SDR 7.4 Ø 16x2.2</t>
  </si>
  <si>
    <t>Plastmasas kompozitas caurules   SDR 7.4 Ø 20x2.8</t>
  </si>
  <si>
    <t>Plastmasas kompozitas caurules  SDR 7.4 Ø 25x3.5</t>
  </si>
  <si>
    <t>Plastmasas kompozitas caurules  veidgabali</t>
  </si>
  <si>
    <t>Gaisa savācejs Ø 42x1.5</t>
  </si>
  <si>
    <t>Caurules  stiprinājumi</t>
  </si>
  <si>
    <t>Siltumizolācija  Ø 16 s=9mm</t>
  </si>
  <si>
    <t>Siltumizolācija  Ø 20 s=13mm</t>
  </si>
  <si>
    <t>Siltumizolācija  Ø 26 s=13mm</t>
  </si>
  <si>
    <t>Regulēšanas mezgls SMU-2.5</t>
  </si>
  <si>
    <t>Regulēšanas mezgls SMU-6.3</t>
  </si>
  <si>
    <t>Regulēšanas mezgls SMU-18</t>
  </si>
  <si>
    <t>Plastmasas kompozitas caurules  SDR 7.4 Ø 32x4.4</t>
  </si>
  <si>
    <t>Plastmasas kompozitas caurules  SDR 7.4 Ø 50x6.9</t>
  </si>
  <si>
    <t>Plastmasas kompozitas caurules  SDR 7.4 Ø 63x8.6</t>
  </si>
  <si>
    <t>Kondensāta vads no  caurules  SDR 7.4 Ø 32x4.4 un veidgabaliem</t>
  </si>
  <si>
    <t>Varas caurules Ø 54x2</t>
  </si>
  <si>
    <t>Caurules  veidgabali</t>
  </si>
  <si>
    <t>Lodveida krāns Ø 1"</t>
  </si>
  <si>
    <t>Lodveida krāns Ø 1 1/2"</t>
  </si>
  <si>
    <t>Lodveida krāns Ø 2"</t>
  </si>
  <si>
    <t>Siltumizolācija  Ø 32 s=20mm</t>
  </si>
  <si>
    <t>Siltumizolācija  Ø 50 s=20mm</t>
  </si>
  <si>
    <t>Siltumizolācija  Ø 54 s=20mm</t>
  </si>
  <si>
    <t>Siltumizolācija  Ø 63 s=30mm</t>
  </si>
  <si>
    <t>Siltuma mezgls  1.kārta</t>
  </si>
  <si>
    <t xml:space="preserve">Rūpnieciski izgatavoti siltuma mezgli Qapk=75 kW; </t>
  </si>
  <si>
    <t>Qk.ūd.=524kW; Qvent.182 kW;Qk.ūd.bas=178kW t.sk.:</t>
  </si>
  <si>
    <t>Siltummainis XB 36-1 50 PN 30 bar (k.ūdens)</t>
  </si>
  <si>
    <t>SiltummainisXB 36-1 26 PN 30 bar (ap.sist.)</t>
  </si>
  <si>
    <t>Siltummainis XB 51H-1 50 PN 30 bar (vent.sist.)</t>
  </si>
  <si>
    <t>Akumulācijas tvertne kar. ūdenei  LS-2000L,PN 10bar</t>
  </si>
  <si>
    <t>Sūknis TOP-Z 40 PN 10 bar</t>
  </si>
  <si>
    <t>Sūknis TOP-E 30/1-7 PN 6 bar</t>
  </si>
  <si>
    <t>Sūknis TOP-E 40/1-10 PN 6 bar</t>
  </si>
  <si>
    <r>
      <t>Ūdensmērītājs DN40, Qnom=10.0 m</t>
    </r>
    <r>
      <rPr>
        <vertAlign val="superscript"/>
        <sz val="10"/>
        <rFont val="Arial Narrow"/>
        <family val="2"/>
      </rPr>
      <t>3</t>
    </r>
    <r>
      <rPr>
        <sz val="10"/>
        <rFont val="Arial Narrow"/>
        <family val="2"/>
      </rPr>
      <t>/st, T=50</t>
    </r>
    <r>
      <rPr>
        <vertAlign val="superscript"/>
        <sz val="10"/>
        <rFont val="Arial Narrow"/>
        <family val="2"/>
      </rPr>
      <t>0</t>
    </r>
    <r>
      <rPr>
        <sz val="10"/>
        <rFont val="Arial Narrow"/>
        <family val="2"/>
      </rPr>
      <t xml:space="preserve">C, P=10bar </t>
    </r>
  </si>
  <si>
    <t>Procesors ECL 210/A247 (ar taim. un dev.ESMT; ESM11; ESMU)</t>
  </si>
  <si>
    <t>Procesors ECL 210/A266 (ar taim. un dev. ESM11; ESMT)</t>
  </si>
  <si>
    <t>Procesors ECL 210/A260(ar taim. un dev. ESM11; ESMt)</t>
  </si>
  <si>
    <t>Reg. vārsts VM2-20/6.3 PN 16 bar ar izp.meh. AMV10</t>
  </si>
  <si>
    <t>Reg. vārsts VM2-32/10.0 PN 16 bar ar izp.meh. AMV30</t>
  </si>
  <si>
    <t>Reg. vārsts VM2-40/16.0 PN 16 bar ar izp.meh. AMV20</t>
  </si>
  <si>
    <t>Reg. vārsts VRB3-15/2.5 PN 6 bar ar izp.meh. AMV-15</t>
  </si>
  <si>
    <t>Reg. vārsts VRB3-15/4.0 PN 6 bar ar izp.meh. AMV-15</t>
  </si>
  <si>
    <t>1..21</t>
  </si>
  <si>
    <t>Reg. vārsts VRG3-50/40 PN 6 bar ar izp.meh. AMV-25</t>
  </si>
  <si>
    <t>Tauriņveida noslēgvārsts ar elektrisko aktuatoru VFY-WA 50</t>
  </si>
  <si>
    <r>
      <t>Ultraskaņas siltuma mērītājs DN65, Qnom=25,0 m</t>
    </r>
    <r>
      <rPr>
        <vertAlign val="superscript"/>
        <sz val="10"/>
        <rFont val="Arial Narrow"/>
        <family val="2"/>
      </rPr>
      <t>3</t>
    </r>
    <r>
      <rPr>
        <sz val="10"/>
        <rFont val="Arial Narrow"/>
        <family val="2"/>
      </rPr>
      <t xml:space="preserve">/st, P=25 bar </t>
    </r>
  </si>
  <si>
    <t>Izplēšanās tvertne  Flexcon V=35L P=10 bar</t>
  </si>
  <si>
    <t>Izplēšanās tvertne  Flexcon V=80L P=5 bar</t>
  </si>
  <si>
    <t>Izplēšanās tvertne  Flexcon V=140L P=5 bar</t>
  </si>
  <si>
    <t>Izplēšanās tvertne  Flexcon V=400L P=10 bar</t>
  </si>
  <si>
    <t>Lodveida krāns, uzmavas Ø 2 1/2'' PN 16 bar</t>
  </si>
  <si>
    <t>Lodveida krāns, gali piemetināti DN 50 PN 16 bar</t>
  </si>
  <si>
    <t>Filtrs, uzmavas Ø 1 1/4 '' PN 16 bar</t>
  </si>
  <si>
    <t>Filtrs, uzmavas Ø  2'' PN 16 bar</t>
  </si>
  <si>
    <t>Filtrs, uzmavas Ø  2' 1/2' PN 16 bar</t>
  </si>
  <si>
    <t>Vienvirziena vārsts Ø 2 1/2 '' PN 16 bar</t>
  </si>
  <si>
    <t>Tērauda elektp.met.caurules, melnas Ø 88.9 x 3.2</t>
  </si>
  <si>
    <t>Plastmasas komp.caurules, Ø 50x5.5</t>
  </si>
  <si>
    <t>Plastmasas komp.caurules, Ø 50x6.9</t>
  </si>
  <si>
    <t>Plastmasas komp.caurules, Ø 75x10.4</t>
  </si>
  <si>
    <t xml:space="preserve">Izolācija ''ISOVER'' Ø 48 S=20 mm, ar sēgslani  </t>
  </si>
  <si>
    <t xml:space="preserve">Izolācija ''ISOVER'' Ø 50 S=20 mm, ar sēgslani  </t>
  </si>
  <si>
    <t xml:space="preserve">Izolācija ''ISOVER'' Ø 60 S=30 mm, ar sēgslani  </t>
  </si>
  <si>
    <t xml:space="preserve">Izolācija ''ISOVER'' Ø 75 S=30 mm, ar sēgslani  </t>
  </si>
  <si>
    <t>Baseina iekārtas -1.kārta</t>
  </si>
  <si>
    <t>Peldbaseina tehnoloģisk. iekārtas un  montāža:</t>
  </si>
  <si>
    <t>Daudzslāņu poliestera filtrs d 1200 mm ar filtrējošā slāņa augstumu 1.0 m</t>
  </si>
  <si>
    <t>Ventīļu sistēma filtram d 1200</t>
  </si>
  <si>
    <t xml:space="preserve">Cirkulācijas sūknis 1.90 kW 40 m3/h </t>
  </si>
  <si>
    <t xml:space="preserve">Atpakaļieplūdes  sprauslas  (grīdas) </t>
  </si>
  <si>
    <t>Skimeri</t>
  </si>
  <si>
    <t>Tīrīšanas iekārtas pieslēguma vāciņi</t>
  </si>
  <si>
    <t>Galvenā drene 400 x 340</t>
  </si>
  <si>
    <t>Kvarca smiltis  filtriem</t>
  </si>
  <si>
    <t>Aktīvās ogle</t>
  </si>
  <si>
    <t>Aktīvās ogles filtrs d 640</t>
  </si>
  <si>
    <t>Ūdens līmeņa kontroles automātika ar magnētisko vārstu</t>
  </si>
  <si>
    <t>Siltummainis 75 kW ar automātiku</t>
  </si>
  <si>
    <t>kompl.</t>
  </si>
  <si>
    <t>Baseina tīrīšanas komplekts (rokas)</t>
  </si>
  <si>
    <t>Elektrovadības  automātika /pēc projekta/</t>
  </si>
  <si>
    <t>Automātiskā Cl (šķidrā) un pH dozētājsistēma "Analit II" komplektā ar sūkņiem, Redox</t>
  </si>
  <si>
    <t>Koagulanta dozācijas iekārta</t>
  </si>
  <si>
    <t>Trepes ar 4 pakāpieniem šaurām margām</t>
  </si>
  <si>
    <t>Caurules, savienotāji, ventiļi  montāžai /pēc projekta/</t>
  </si>
  <si>
    <t>Lecampodesti ar stipr.</t>
  </si>
  <si>
    <t>Celiņu pludiņlīnijas ar stipr.</t>
  </si>
  <si>
    <t>Falšā starta indikators</t>
  </si>
  <si>
    <t xml:space="preserve">Apgriešanās indikators (uz muguras peldēšanas disciplīnām) </t>
  </si>
  <si>
    <t>Kaskāde "Cobra" 78 m3/h no pulēta nerūsējošā tērauda</t>
  </si>
  <si>
    <t>Pretstraume "Taifun Duo" 65m3/h, "Fitstar", Vācija</t>
  </si>
  <si>
    <t>Masāža no sienas ar 2 sprauslām "Combi Whirl", "Fitstar", Vācija</t>
  </si>
  <si>
    <t>Pēdu masāža ar 1 sprauslu "Combi Whirl", "Fitstar", Vācija</t>
  </si>
  <si>
    <t>Hidromasāšas baseina aprīkojums -1.kārta</t>
  </si>
  <si>
    <r>
      <t>MASĀŽAS BASEINS ''VIKTORIA''</t>
    </r>
    <r>
      <rPr>
        <b/>
        <sz val="10"/>
        <rFont val="Arial Narrow"/>
        <family val="2"/>
      </rPr>
      <t xml:space="preserve"> </t>
    </r>
    <r>
      <rPr>
        <sz val="10"/>
        <rFont val="Arial Narrow"/>
        <family val="2"/>
      </rPr>
      <t xml:space="preserve">(Dānija) pārplūde                                                                        </t>
    </r>
  </si>
  <si>
    <t>d 248 x 105</t>
  </si>
  <si>
    <t>masāžas spraulas - 8</t>
  </si>
  <si>
    <t>vietu skaits 6</t>
  </si>
  <si>
    <t>tilpums 1300 l</t>
  </si>
  <si>
    <t>Puskomerciālais kvarca smilšu filtrs "Multibed" d 640 mm, 16m3/h , ūdens filtrēšanas augstums 1 m</t>
  </si>
  <si>
    <t>Kvarca smiltis filtram</t>
  </si>
  <si>
    <r>
      <t>Sūknis Silen 16 m</t>
    </r>
    <r>
      <rPr>
        <vertAlign val="superscript"/>
        <sz val="10"/>
        <rFont val="Arial Narrow"/>
        <family val="2"/>
      </rPr>
      <t>3</t>
    </r>
    <r>
      <rPr>
        <sz val="10"/>
        <rFont val="Arial Narrow"/>
        <family val="2"/>
      </rPr>
      <t>/h, 0,75 kW (Spānija)</t>
    </r>
  </si>
  <si>
    <t>Ūdens līmeņa kontroles automātika ar 3 sensoriem pārplūdes sistēmām</t>
  </si>
  <si>
    <t xml:space="preserve">Elektrovadības  automātika </t>
  </si>
  <si>
    <t>Instalācijas materiāli /caurules, savienotāji, ventiļi  montāžai</t>
  </si>
  <si>
    <t>Siltummainis 28 kW ar vadības automātiku</t>
  </si>
  <si>
    <t>Elektromagnētiskais vārsts sisltummainim</t>
  </si>
  <si>
    <t>Masāžas sūknis 1,4 kW ar pneimatisko palaidēju un slēdzi</t>
  </si>
  <si>
    <t>Komerciālais kompresors ar pneimatisko palaidēju un slēdzi</t>
  </si>
  <si>
    <t>"Poolmanager" automātiskā dezinfekcijas līdzekļu un pH minus un pH plus dozācijas iekārta ar sūkņiem “Byrol”</t>
  </si>
  <si>
    <t>Ventilācija 1.kārta</t>
  </si>
  <si>
    <t>Piepl./nosūc. iekārta PHOENIX 8-12000; Lpiepl=15000m³/st;Lnosūc=15000m³/st;P=300/250Pa;ar plākšņu rekuper.,ar ūd.kalorif.,ar autom.kompl.,iekšējais izpildījums</t>
  </si>
  <si>
    <t xml:space="preserve">Pieplūdes/nosīces difuzors KD-16-200 ar pieslēg.kārbu DR </t>
  </si>
  <si>
    <t>Pieplūdes/nosīces difuzors KD-16-315 ar pieslēg.kārbu DR</t>
  </si>
  <si>
    <t>Nosūces reg. reste AR-1/2F 1200x500h</t>
  </si>
  <si>
    <t xml:space="preserve">Grīdas  ventilācijas restes AR-8 1200-200 </t>
  </si>
  <si>
    <t>Āra  restes LG-1000x500</t>
  </si>
  <si>
    <t>Gaisa apaļais regulējošais vārsts ar rokas vadība SPI-400</t>
  </si>
  <si>
    <t>Taisntūra ugundrošības vārsts EI 120 min UVS120-800x600</t>
  </si>
  <si>
    <t>Taisntūra ugundrošības vārsts EI 120 min UVS120-1200x200</t>
  </si>
  <si>
    <t>Jumtiņš 800x600</t>
  </si>
  <si>
    <t>Apaļas trokšņu slāpētājs LDC-400-900</t>
  </si>
  <si>
    <t>Taisnstūra  trokšņu slāpētājs STS-100-100-800x600</t>
  </si>
  <si>
    <t>Taisnstūra  trokšņu slāpētājs STS-100-100-800x900</t>
  </si>
  <si>
    <t>Gaisa vadi no cinkotā tērauda 200x100</t>
  </si>
  <si>
    <t>Gaisa vadi no cinkotā tērauda 300x200</t>
  </si>
  <si>
    <t>Gaisa vadi no cinkotā tērauda 300x400</t>
  </si>
  <si>
    <t>Gaisa vadi no cinkotā tērauda 400x400</t>
  </si>
  <si>
    <t>Gaisa vadi no cinkotā tērauda 800x400</t>
  </si>
  <si>
    <t>Gaisa vadi no cinkotā tērauda 800x600</t>
  </si>
  <si>
    <t>Gaisa vadi no cinkotā tērauda 800x800</t>
  </si>
  <si>
    <t>Gaisa vadi no cinkotā tērauda 800x900</t>
  </si>
  <si>
    <t>Gaisa vadi no cinkotā tērauda 2000x500</t>
  </si>
  <si>
    <t>Gaisa vadi no cinkotā tērauda 1200x1000</t>
  </si>
  <si>
    <t>Kārba no cinkotā tērauda 1200x600x200</t>
  </si>
  <si>
    <t>Pāreja no cinkotā tērauda ar gumiju Ø 160/Ø 315</t>
  </si>
  <si>
    <t>Pāreja no cinkotā tērauda ar gumiju 300x400/400x400</t>
  </si>
  <si>
    <t>Pāreja no cinkotā tērauda ar gumiju 400x400/800x400</t>
  </si>
  <si>
    <t>Pāreja no cinkotā tērauda ar gumiju 800x600/800x800</t>
  </si>
  <si>
    <t>Pāreja no cinkotā tērauda ar gumiju 800x900/1200x1000h</t>
  </si>
  <si>
    <t>Pāreja no cinkotā tērauda ar gumiju 600x1160h/800x900h</t>
  </si>
  <si>
    <t>Pāreja no cinkotā tērauda ar gumiju 610x340h/800x600h</t>
  </si>
  <si>
    <t>Sānu pievienojums ar gumiju  no cinkotā tērauda  Ø 100/ Ø 315</t>
  </si>
  <si>
    <t>Sānu pievienojums ar gumiju  no cinkotā tērauda  Ø 160/ Ø 160</t>
  </si>
  <si>
    <t>Sānu pievienojums ar gumiju  no cinkotā tērauda  Ø 160/ Ø 315</t>
  </si>
  <si>
    <t>Sānu pievienojums ar gumiju  no cinkotā tērauda  Ø 250/ Ø 315</t>
  </si>
  <si>
    <t>Sānu pievienojums ar gumiju  no cinkotā tērauda  200x100/ Ø 315</t>
  </si>
  <si>
    <t>Sānu pievienojums ar gumiju  no cinkotā tērauda  300x200/ Ø 400</t>
  </si>
  <si>
    <t>Sānu pievienojums ar gumiju  no cinkotā tērauda  Ø 315/ 300x400h</t>
  </si>
  <si>
    <t>Sānu pievienojums ar gumiju  no cinkotā tērauda  Ø 315/ 400x400h</t>
  </si>
  <si>
    <t>Sānu pievienojums ar gumiju  no cinkotā tērauda  Ø 315/ 400x800h</t>
  </si>
  <si>
    <t>Sānu pievienojums ar gumiju  no cinkotā tērauda  Ø 315/ 600x800h</t>
  </si>
  <si>
    <t>Sānu pievienojums ar gumiju  no cinkotā tērauda  Ø 315/ 800x800h</t>
  </si>
  <si>
    <t>Sānu pievienojums ar gumiju  no cinkotā tērauda  Ø 400/ 800x900h</t>
  </si>
  <si>
    <t>Līkumi 90º  ar gumiju  no cinkotā tērauda Ø 400</t>
  </si>
  <si>
    <t>Līkumi 90º  ar gumiju  no cinkotā tērauda 800x600h</t>
  </si>
  <si>
    <t>Līkumi 90º  ar gumiju  no cinkotā tērauda 600x800h</t>
  </si>
  <si>
    <t>Līkumi 90º  ar gumiju  no cinkotā tērauda 800x800h</t>
  </si>
  <si>
    <t>Izolācija "Paroc" Mat 35 AluCoat 100mm</t>
  </si>
  <si>
    <t>Piepl./nosūc. iekārta VS-55-L-PH/S; Lpiepl=8080m³/st;Lnosūc=7900m³/st;P=400/400Pa;ar plākšņu rekuper.,ar ūd.kalorif.,ar autom.kompl.,iekšējais izpildījums</t>
  </si>
  <si>
    <t xml:space="preserve">Pieplūdes/nosīces difuzors KD-16-160 ar pieslēg.kārbu DR </t>
  </si>
  <si>
    <t>Āra  restes LG-1200x300</t>
  </si>
  <si>
    <t>Nosūces reg. reste JR-5/2F 300x100h</t>
  </si>
  <si>
    <t>Gaisa apaļais regulējošais vārsts ar rokas vadība SPI-630</t>
  </si>
  <si>
    <t>Tīrīšanas lūkas RLL Ø 630</t>
  </si>
  <si>
    <t>Noslēgvāks Ø200</t>
  </si>
  <si>
    <t>Noslēgvāks Ø630</t>
  </si>
  <si>
    <t>Pāreja no cinkotā tērauda ar gumiju 1199x575h/Ø 630</t>
  </si>
  <si>
    <t>Sānu pievienojums ar gumiju  no cinkotā tērauda  Ø 100/ Ø 200</t>
  </si>
  <si>
    <t>Sānu pievienojums ar gumiju  no cinkotā tērauda  Ø 100/ Ø 250</t>
  </si>
  <si>
    <t>Sānu pievienojums ar gumiju  no cinkotā tērauda  Ø 125/ Ø 250</t>
  </si>
  <si>
    <t>Sānu pievienojums ar gumiju  no cinkotā tērauda  Ø 200/ Ø 315</t>
  </si>
  <si>
    <t>Sānu pievienojums ar gumiju  no cinkotā tērauda  Ø 315/ Ø 630</t>
  </si>
  <si>
    <t>Sānu pievienojums ar gumiju  no cinkotā tērauda  Ø 500/ Ø 630</t>
  </si>
  <si>
    <t>Līkumi 90º  ar gumiju  no cinkotā tērauda Ø 250</t>
  </si>
  <si>
    <t>Līkumi 90º  ar gumiju  no cinkotā tērauda Ø 630</t>
  </si>
  <si>
    <t>Kanāla ventilators VENT-160B L=300m³/st, P=100Pa,n=2200,N=370w</t>
  </si>
  <si>
    <t xml:space="preserve">Ass ventil TD-160/100NHS SILENT L=100m³/st;P=30Pa;  N=0.012kW </t>
  </si>
  <si>
    <t xml:space="preserve">Virtuves nojume HA600 SLIM L=700m³/st;P=180Pa; N=0.21kW </t>
  </si>
  <si>
    <t>Apaļas trokšņu slāpētājs LDC-125-900</t>
  </si>
  <si>
    <t>Apaļas trokšņu slāpētājs LDC-160-900</t>
  </si>
  <si>
    <t xml:space="preserve">Nosūces difuzors DVS-100 </t>
  </si>
  <si>
    <t>Elastīgie savienojumi Ø 160</t>
  </si>
  <si>
    <t>Jumtiņš AHI- Ø 160</t>
  </si>
  <si>
    <t>Apaļais ugundrošības vārsts EI 120 min UVA120-Ø160</t>
  </si>
  <si>
    <t>Sistēmu regulēšana ,palaišana</t>
  </si>
  <si>
    <t xml:space="preserve">Būvdarbu apjomu aprēķins Nr.1-9 </t>
  </si>
  <si>
    <t>Elektroapgāde  1.kārta</t>
  </si>
  <si>
    <t>Maģistrālā sadale MS (ind);v/a;(slēdzis 3F250A-1gb;drošinātāju blokslēdzis NH-00-8gb;drošinātāji NH-00-21gb;aut.slēdzis 3FC32A-3gb;aut.slēdzis 3FC16A-2gb;kontaktors 80A-1gb;pārspr.aizsardz.V25-B+C/3+NPE-1gb)</t>
  </si>
  <si>
    <t>Grupu sadale GSO1(ind.kompl),v/a (slēdzis 3F63A-1gb;aut.sl.3FC20A-1gb;;aut.sl.3FC16A-1gb;;aut.sl.1FC16A-7gb;aut.sl.1FB16A-1gb;aut.sl.1FB10A-9gb;aut.sl.1FB6A-2gb;noplūdes strāvas atzsardz.2p,16A,30mA-5gb;noplūdes strāvas atzsardz.2p,25A,30mA-1gb)</t>
  </si>
  <si>
    <t>Grupu sadale VSS(ind.kompl),v/a (slēdzis 3F63A-1gb;aut.sl.3FG50A-1gb;;aut.sl.3FB16A-1gb;;aut.sl.3FB10A-2gb;aut.sl.1FC6A-1gb;)</t>
  </si>
  <si>
    <t>Kabelis ar vara dzīslām AXPK 4X150</t>
  </si>
  <si>
    <t>Kabeļi ar vara dzīslām NYY 5x6</t>
  </si>
  <si>
    <t>Kabeļi ar vara dzīslām NYM 5X4</t>
  </si>
  <si>
    <t>Kabeļu trepe Meka B300,ar savien.,stipr.,nosegvāku</t>
  </si>
  <si>
    <t>Gofrēta caurule d=75</t>
  </si>
  <si>
    <t>Gofrēta caurule d=50 (pelēka)</t>
  </si>
  <si>
    <t>Gofrēta caurule d=25</t>
  </si>
  <si>
    <t xml:space="preserve">Aizsarglenta </t>
  </si>
  <si>
    <t>Rozete ar zem.spaili,16A,IP20;Valena</t>
  </si>
  <si>
    <t>Rozete ar zem.spaili,IP44;</t>
  </si>
  <si>
    <t>Vienpolu slēdzis,IP20,z/a Valena</t>
  </si>
  <si>
    <t>Vienpolu slēdzis,IP44,z/a Valena</t>
  </si>
  <si>
    <t>Vienpolu slēdzis,IP56 v/a</t>
  </si>
  <si>
    <t>Grupu slēdzis,z/a,IP20 Valena</t>
  </si>
  <si>
    <t>Grupu slēdzis,z/a,IP44 Valena</t>
  </si>
  <si>
    <t>Grupu slēdzis,v/a,IP56</t>
  </si>
  <si>
    <t>Krēslasslēdzis,v/a,IP56</t>
  </si>
  <si>
    <t>Gaismeklis virs ieejas ar Hal spuldzi IP56</t>
  </si>
  <si>
    <t>Plafons ar E27 patronu,Hal.sp.50W</t>
  </si>
  <si>
    <t>Gaismeklis ar komp.lumin.spuldzēm 2x18W;IP23,v/a,pelēks ORION</t>
  </si>
  <si>
    <t>Gaismeklis ar komp.lumin.spuldzēm 2x18W;IP44,v/a,pelēks ORION</t>
  </si>
  <si>
    <t>Gaismeklis ar lumin.spuldzēm T8 2x28W;IP20, iekarināms</t>
  </si>
  <si>
    <t>Gaismeklis ar HS spuldzi 150W BELL AL3,iekarināms,kompl.ar trosi un nolaiž.meh.(ind.izgat.)</t>
  </si>
  <si>
    <t>Gaismeklis ar TC-TEL spuldzi 57W BELL PC1,iekarināms ķēdē</t>
  </si>
  <si>
    <t>LED rinda,IP20(ind.izg.),gaiteņos nišā</t>
  </si>
  <si>
    <t>LED rinda,IP44(ind.izg.),baseina telpā</t>
  </si>
  <si>
    <t>Gaismeklis virs izlietnēm ar lumin.spuldzi-tipu precizēt</t>
  </si>
  <si>
    <t>Evakuācijas gaismeklis ar norādi "izeja"LED</t>
  </si>
  <si>
    <t>Zibens aizsardzība un zemējums 1.kārta</t>
  </si>
  <si>
    <t>Stieples stiprinājums uz jumta</t>
  </si>
  <si>
    <t>Zibens novedējs A1 d=16;h=2;kompl.ar pamatni un stiprināj.</t>
  </si>
  <si>
    <t>Zibens novedējs A1 d=16;h=1,5;kompl.ar pamatni un stiprināj.</t>
  </si>
  <si>
    <t>Vara vads 6mm²(dzelteni-zaļš )</t>
  </si>
  <si>
    <t>Ugunsdzēsības automātiskā signalizācija 1.kārta</t>
  </si>
  <si>
    <t>Kontroles paneļa montāža XFP502K/X-XFP</t>
  </si>
  <si>
    <t>Komutācijas karte AFP711-AFP/XFP</t>
  </si>
  <si>
    <t>Programnodrošinājums XFP507-XFP</t>
  </si>
  <si>
    <t>Adresu optiskais detektors XP95</t>
  </si>
  <si>
    <t>Adresu siltuma detektors XP95</t>
  </si>
  <si>
    <t>Bāze</t>
  </si>
  <si>
    <t xml:space="preserve">Adresu rokas sign.ar izolatoru  </t>
  </si>
  <si>
    <t>Konvenciālo zonu modulis ar izolatoru</t>
  </si>
  <si>
    <t>Bāze-izolators</t>
  </si>
  <si>
    <t>Iznesamā gaismas diode</t>
  </si>
  <si>
    <t>Termokabelis PHSC=356-EPC</t>
  </si>
  <si>
    <t>Kārba gala elementam</t>
  </si>
  <si>
    <t>Staru detektors I=9105R</t>
  </si>
  <si>
    <t xml:space="preserve">Sirēna ārējā </t>
  </si>
  <si>
    <t>Kabelis EUROSAFE 2X1,0</t>
  </si>
  <si>
    <t>Kabelis EUROSAFE 3X1,5</t>
  </si>
  <si>
    <t>Caurule PVC d=16/d=25</t>
  </si>
  <si>
    <t>Caurule gofrēta d=15/d=25</t>
  </si>
  <si>
    <t>Avārijas apgaismojums 8W</t>
  </si>
  <si>
    <t>Automatslēdzis 10A</t>
  </si>
  <si>
    <t>Kontrolieris LBB1990/00</t>
  </si>
  <si>
    <t xml:space="preserve">Jaudas pastiprinātājs LBB1938/00 </t>
  </si>
  <si>
    <t>Rezerves barpšanas bloks PLN-740CH10</t>
  </si>
  <si>
    <t>Mikrofona klausule LBB1956/00</t>
  </si>
  <si>
    <t>Skaļrunis sienas 3-6W</t>
  </si>
  <si>
    <t>Skaļrunis griestu 3-6W</t>
  </si>
  <si>
    <t>Konektori/adapteri LBC1256/00</t>
  </si>
  <si>
    <t>Skapis 19" 34U 600X600X1665</t>
  </si>
  <si>
    <t>19" plaukts 600 mm</t>
  </si>
  <si>
    <t>19" tīkla sadalītājs 6x2P+E</t>
  </si>
  <si>
    <t>Plate ar 2 ventilatoriem</t>
  </si>
  <si>
    <t>Termostats skapim</t>
  </si>
  <si>
    <t>Kabelis JE H(ST)H-FE 180/E30 2X1,0</t>
  </si>
  <si>
    <t>Kabelis UTP 4X2X0,5</t>
  </si>
  <si>
    <t>Kabelis (N)HXH-FE 180/E30 3X1,5</t>
  </si>
  <si>
    <t>PVC caaurule d=40</t>
  </si>
  <si>
    <t>Caurule gofrēta d25</t>
  </si>
  <si>
    <t>Caurule gofrēta d=32</t>
  </si>
  <si>
    <t>Apsardzes sistēma  1.kārta</t>
  </si>
  <si>
    <t>Kontroles panelis DSC PC 4020</t>
  </si>
  <si>
    <t>Tastūra LCD 4501</t>
  </si>
  <si>
    <t>Palašināšanas karte PC 4108</t>
  </si>
  <si>
    <t>GSM komunikators GD-06</t>
  </si>
  <si>
    <t>Transformators 40W;17V.2A</t>
  </si>
  <si>
    <t>Kustības detektors RX-40</t>
  </si>
  <si>
    <t>Stikla plīšanas detektors BG-2000</t>
  </si>
  <si>
    <t xml:space="preserve">Kustības detektors D&amp;D </t>
  </si>
  <si>
    <t>Durvju magnēts(herkons)</t>
  </si>
  <si>
    <t>Signāla dalītājs SWITCH</t>
  </si>
  <si>
    <t>Karbas z/a d=68</t>
  </si>
  <si>
    <t>Sakaru/datu pārraides rozetes RJ11/RJ45</t>
  </si>
  <si>
    <t>Krāsu IP 3MP kamera Geo Viston GV-BX120D D/N,Low Lux B ox,cmos,2,8-12mm,h,264Dual Streams,1920x1080,IR,10/100,3GPP/ISMA,Built-In Microphone-White</t>
  </si>
  <si>
    <t>Krāsu IP 3MP kamera Geo Viston GV-BX320D D/N,CMOS,3,1-8mm,h,264Dual Streams,2048x1536,0,5/0,1lux,3GPP/ISMA,Built-In/extremal microphone</t>
  </si>
  <si>
    <t>Objektīvs megapixel Auto Iris 15-50mm,Auto Iris UV3,3X15SA-SA2</t>
  </si>
  <si>
    <t>Konektori RJ45</t>
  </si>
  <si>
    <t>Kronšteins un apvalks GL-618/GL-208</t>
  </si>
  <si>
    <t>Videreģistrators 500W-14cm/H67 INTEL/i7-870/1TB,sv35x1TB/DVDRW/2X2GB,DDR3/WIn7PRO64bit/Software Geovision</t>
  </si>
  <si>
    <t>Monitors 222E2SB 21,5" LCD Smart Touch Glossy Black Full hd/0,248/83Lhz</t>
  </si>
  <si>
    <t>IR prožektors 126-90-AL/50m,90gr.,220V</t>
  </si>
  <si>
    <t>Caurule gofrēta 16</t>
  </si>
  <si>
    <t>Caurule gofrēta 25</t>
  </si>
  <si>
    <t>Caurule PVC 25</t>
  </si>
  <si>
    <t>Nozarkārbas</t>
  </si>
  <si>
    <t>Būvdarbu apjomu aprēķins Nr. 1-13</t>
  </si>
  <si>
    <t>Iebūvētās mēbeles 1.kārta</t>
  </si>
  <si>
    <t>Ozolkoka drēbju pakarināmais -skatīt detaļu 10</t>
  </si>
  <si>
    <t>Lete ar pārvietojamiem atvilkņu blokiem 400x450,ozolkoka virsma,plaukti no ozolkoka materiāliem,krēsls-skatīt detaļu 9</t>
  </si>
  <si>
    <t>Lete ar pārvietojamiem atvilkņu blokiem 400x600,ozolkoka virsma,plaukti no ozolkoka materiāliem,krēsls-skatīt detaļu 8</t>
  </si>
  <si>
    <t>Būvdarbu apjomu aprēķins Nr.1-14</t>
  </si>
  <si>
    <t>Ārējais ūdensvads 1.kārta</t>
  </si>
  <si>
    <t>Universālais adapteris D 150 mm</t>
  </si>
  <si>
    <t>Kaļamā ķeta atloku T-gab DN 150/100 mm</t>
  </si>
  <si>
    <t>Pāreja DN 100/50 mm</t>
  </si>
  <si>
    <t>Logi- logu darba zīmējumus izstrādā izgatavotājs,saskaņojot tos ar projekta autoru,Kuldīgas restaurācijas centru,Pasūtītāju autoruzraudzības gaitā.Stiklojums 4 mm stikls,stiprināts ar nerūsējošā tērauda nagliņā,lineļļas ķiti.Izmēri doti pa logu ailu.Jauno logu krāsu,pirms pasūtīšanas,saskaņot ar projektētāju,Kuldīgas restaurācijas centru un Pasūtītāju.Furnitūra - kalta metāla.Stikla daļas loga vērtnē iesēdināt ar logu ķietes palīdzību vispirms nostiprinot stiklu ar nagliņām.Logu izgatavošanas gaitā vadīties pēc Kuldīgas restaurācijas centra dotās darba metodikas.Visas būvniecībai nepieciešamas amatnieciski izgatavotās detaļas izgatavot ar paaugstinātu kvalitāti un to krāsošanu veikt atbilstoši tehnoloģijas prasībām</t>
  </si>
  <si>
    <t>Iekšējo priedes masīvkoka palodžu montāža;b=750 mm-par paraugu ;nemot esošās vēsturiskās palodzes dimensijas un frēzējuma profīlus.Palodzes apstrādāt ar lineļļu</t>
  </si>
  <si>
    <r>
      <t>Aukstā ūdens daudzstrūklu skaitītājs DN 50, Q</t>
    </r>
    <r>
      <rPr>
        <vertAlign val="subscript"/>
        <sz val="10"/>
        <rFont val="Arial Narrow"/>
        <family val="2"/>
      </rPr>
      <t>nom</t>
    </r>
    <r>
      <rPr>
        <sz val="10"/>
        <rFont val="Arial Narrow"/>
        <family val="2"/>
      </rPr>
      <t>=15,0 m</t>
    </r>
    <r>
      <rPr>
        <vertAlign val="superscript"/>
        <sz val="10"/>
        <rFont val="Arial Narrow"/>
        <family val="2"/>
      </rPr>
      <t>3</t>
    </r>
    <r>
      <rPr>
        <sz val="10"/>
        <rFont val="Arial Narrow"/>
        <family val="2"/>
      </rPr>
      <t>/h;Qmax=35m³/h</t>
    </r>
  </si>
  <si>
    <t>Caurule PE D 110 mm PN 10</t>
  </si>
  <si>
    <t>Tērauda apvalkcaurule D 160 mm PN 10</t>
  </si>
  <si>
    <r>
      <t>Līkums EM PE D 110/90</t>
    </r>
    <r>
      <rPr>
        <vertAlign val="superscript"/>
        <sz val="10"/>
        <rFont val="Arial Narrow"/>
        <family val="2"/>
      </rPr>
      <t>o</t>
    </r>
    <r>
      <rPr>
        <sz val="10"/>
        <rFont val="Arial Narrow"/>
        <family val="2"/>
      </rPr>
      <t xml:space="preserve"> mm</t>
    </r>
  </si>
  <si>
    <t>īscaurule ar atloku PE D 110 mm</t>
  </si>
  <si>
    <t>Pazemes aizbīdnis DN 100 mm ar kāta pagarin. ķeta kapē</t>
  </si>
  <si>
    <t>Noslēgkrāns(aizbīdnis) DN 100</t>
  </si>
  <si>
    <t>Lodventīls DN 25</t>
  </si>
  <si>
    <t>Siljāta smalka grants</t>
  </si>
  <si>
    <t>Asfalbetona seguma noņemšana,aizvešana,atjaunošana</t>
  </si>
  <si>
    <t>Ārējā kanalizācija K-11.kārta</t>
  </si>
  <si>
    <t>Būvdarbu apjomu aprēķins Nr.1-15</t>
  </si>
  <si>
    <t>Esošās kanalizācijas caurules aiztamponēšana</t>
  </si>
  <si>
    <t>Pieslēgums esošam sadzīves kanalizācijas kolektoram ar aku d=560</t>
  </si>
  <si>
    <t>Pieslēgums esošam sadzīves kanalizācijas atzaram D 160</t>
  </si>
  <si>
    <t>Izvads no ēkas D 250 mm</t>
  </si>
  <si>
    <t>Izvads no ēkas D 160 mm</t>
  </si>
  <si>
    <t>Izvads no ēkas D 110 mm</t>
  </si>
  <si>
    <t>Kanalizācijas caurule  PVC D 250 mm (klase T8)</t>
  </si>
  <si>
    <t>Apvalkcaurule D 315 mm</t>
  </si>
  <si>
    <t>Apvalkcaurule D 250 mm</t>
  </si>
  <si>
    <t>Kanalizācijas skataka  D 560/400 mm,ar teleskopisko cauruli,ķeta rāmi,vāku</t>
  </si>
  <si>
    <t>Iegremdējamā kanalizācijas sūkņu stacija d=1,5m,komplektā ar:</t>
  </si>
  <si>
    <r>
      <t>Sūkņu stacijas korpuss no armētas stiklašķiedras D</t>
    </r>
    <r>
      <rPr>
        <vertAlign val="subscript"/>
        <sz val="10"/>
        <rFont val="Arial Narrow"/>
        <family val="2"/>
      </rPr>
      <t>min</t>
    </r>
    <r>
      <rPr>
        <sz val="10"/>
        <rFont val="Arial Narrow"/>
        <family val="2"/>
      </rPr>
      <t>=1,5m</t>
    </r>
  </si>
  <si>
    <t xml:space="preserve">Sūknis  96836271, SL1.80.100.22.4.50D -2gb </t>
  </si>
  <si>
    <t>Sūkņa pēda  DN 100 96090994-2gb</t>
  </si>
  <si>
    <t>Datu pārraide ar SMS (trauksmes)-1kpl</t>
  </si>
  <si>
    <t>Līmeņa regulātors  pludiņš 96061654</t>
  </si>
  <si>
    <t>Spiediena dzēšanas aka;dz.betona d=1m;h=1,5m</t>
  </si>
  <si>
    <t>Ārējā lietus kanalizācija K-2- 1.kārta</t>
  </si>
  <si>
    <t>Būvdarbu apjomu aprēķins Nr.1-16</t>
  </si>
  <si>
    <t>Esošās izteces/ieteces grāvī rekonstrukcija</t>
  </si>
  <si>
    <t>Esošo atzaru pieslēgums jaunbūvējamām akām</t>
  </si>
  <si>
    <t>Līnijveida drenāža ACOdrain,Multiline v=100;l=4m</t>
  </si>
  <si>
    <t>Līnijveida drenāža ACOdrain,Multiline v=100;l=3m</t>
  </si>
  <si>
    <t>Asfalbetona seguma noņemšana,aizvešana,atjaunošana braucamai daļai un ietvēm</t>
  </si>
  <si>
    <t>Būvdarbu apjomu aprēķins Nr.1-17</t>
  </si>
  <si>
    <t>Ārējā siltumtrase-1.kārta</t>
  </si>
  <si>
    <t>Materiāli</t>
  </si>
  <si>
    <r>
      <t>Iepriekš izolēti līkumi 90</t>
    </r>
    <r>
      <rPr>
        <vertAlign val="superscript"/>
        <sz val="10"/>
        <rFont val="Arial Narrow"/>
        <family val="2"/>
      </rPr>
      <t xml:space="preserve">0 </t>
    </r>
    <r>
      <rPr>
        <sz val="10"/>
        <rFont val="Arial Narrow"/>
        <family val="2"/>
      </rPr>
      <t>Ø114/225</t>
    </r>
  </si>
  <si>
    <r>
      <t>Izolēta dubult ievadcaurule</t>
    </r>
    <r>
      <rPr>
        <vertAlign val="superscript"/>
        <sz val="10"/>
        <rFont val="Arial Narrow"/>
        <family val="2"/>
      </rPr>
      <t xml:space="preserve">  </t>
    </r>
    <r>
      <rPr>
        <sz val="10"/>
        <rFont val="Arial Narrow"/>
        <family val="2"/>
      </rPr>
      <t>Ø88.9/250</t>
    </r>
  </si>
  <si>
    <t>Izolēti dubultcauruļu T-atzarii  Ø114/315/Ø88.9/250</t>
  </si>
  <si>
    <t>Izolēti dubultcauruļu transformācijai  Ø114+Ø114/315-2xØ114/225</t>
  </si>
  <si>
    <t xml:space="preserve">Izolēti dubultcauruļu ventiļi DN80, gali piemetināti </t>
  </si>
  <si>
    <t>Elastīgais ievads Ø88.9+Ø88.9/250</t>
  </si>
  <si>
    <t>Signallizācijas sistēma</t>
  </si>
  <si>
    <t>Čuguna lūka</t>
  </si>
  <si>
    <t>Dz. bet. grodu vāks KCP-10</t>
  </si>
  <si>
    <t>Dz. bet. kakla gredz. KC-10-6</t>
  </si>
  <si>
    <t>Bloks FBS 12.4.3.-T</t>
  </si>
  <si>
    <t>Smilts bez malu un akmeņu piejaukuma</t>
  </si>
  <si>
    <t>Montāžas darbi</t>
  </si>
  <si>
    <t>Rūpnieciski izolēto dubultcauruļu Ø88.9+Ø88.9/250 ieguldīšana un montāža tranšejā</t>
  </si>
  <si>
    <t>Rūpnieciski izolēto dubultcauruļu  Ø114+Ø114/315 ieguldīšana un montāža tranšejā</t>
  </si>
  <si>
    <t>Tērauda caurule  Ø88.9x3.2 montāža SM</t>
  </si>
  <si>
    <t>Tranšeju aizbēršana ar smilti ar sekojošu blietēšanu pa kārtām 0,2n un planēšanu ar roku darbu</t>
  </si>
  <si>
    <t>Tranšeju aizbēršana ar gruntui ar buldozeru ar sekojošu blitēšanu pa kārtām ar elektroblieti</t>
  </si>
  <si>
    <t>M-1; M-2; M-3; M-4. mezgla ierīkošana</t>
  </si>
  <si>
    <t>Esošās trases demontāža</t>
  </si>
  <si>
    <t>Būvdarbu apjomu aprēķins Nr.1-18</t>
  </si>
  <si>
    <t>Labiekārtošanas darbi 1.kārta</t>
  </si>
  <si>
    <t>Betona bruģakmens NOSTAITH segums autostāvvietām,brauktuvei bruģis-8cm;smilts-3cm;sīkšķembas-5cm;dol.šķembas-20cm</t>
  </si>
  <si>
    <t>Betona bruģakmens segums gājēju ietvēm- bruģis-6cm;smilts-3cm;sīkšķembas-5cm;dol.šķembas-20cm</t>
  </si>
  <si>
    <t>Granīta bruģakmens seguma izbūve gājēju zonai -5x5x5cm</t>
  </si>
  <si>
    <t>Dekoratīvā stādījuma ierīkošana ( orižu mulča 5-8cm;auglīga augsne-50cm)</t>
  </si>
  <si>
    <t xml:space="preserve">Soliņu uzstādīšana </t>
  </si>
  <si>
    <t>Atkritumu urnu uzstādīšana tips 1</t>
  </si>
  <si>
    <t>Velosipēdu novietnes montāža</t>
  </si>
  <si>
    <t>Skuju kokaugi</t>
  </si>
  <si>
    <t>gab</t>
  </si>
  <si>
    <t>Lapu krūmi</t>
  </si>
  <si>
    <t>Ziemcietes</t>
  </si>
  <si>
    <t xml:space="preserve">gab </t>
  </si>
  <si>
    <t xml:space="preserve">Nosūces difuzors DVS-100 ar pieslēg.kārbu DR  </t>
  </si>
  <si>
    <t>Gaisa vadi no cinkotā tērauda Ø 315</t>
  </si>
  <si>
    <t>Pāreja no cinkotā tērauda ar gumiju Ø 125/Ø 160</t>
  </si>
  <si>
    <t>Pāreja no cinkotā tērauda ar gumiju Ø 160/Ø 250</t>
  </si>
  <si>
    <t>Sānu pievienojums ar gumiju  no cinkotā tērauda  Ø 125/ Ø 160</t>
  </si>
  <si>
    <t>Līkumi 90º  ar gumiju  no cinkotā tērauda Ø 100</t>
  </si>
  <si>
    <t>Līkumi 90º  ar gumiju  no cinkotā tērauda Ø 160</t>
  </si>
  <si>
    <t>Stiprinājumi</t>
  </si>
  <si>
    <t>Palūgmateriāli</t>
  </si>
  <si>
    <t>gb.</t>
  </si>
  <si>
    <t>Būvniecības objekta izkārtnes izgatavošana, uzstādīšana</t>
  </si>
  <si>
    <t>Ugunsdzēsības stenda  izgatavošana, uzstādīšana</t>
  </si>
  <si>
    <t>Drošības zīmju un uzrakstu  izgatavošana, uzstādīšana</t>
  </si>
  <si>
    <t>Būvass nospraušana</t>
  </si>
  <si>
    <t>Esošo ķieģeļu starpsienu demontāža</t>
  </si>
  <si>
    <t>Būvbedres rakšana ar mehānismiem pamatiem,iekraujot a/mašīnās</t>
  </si>
  <si>
    <t>Koka veidņu uzstādīšana,nojaukšana pamatu pēdām</t>
  </si>
  <si>
    <t>Pamatu horizontālā hidrouzolācija ar 2 kārtām ruberoida bituma mastikā,cementa javu</t>
  </si>
  <si>
    <t>Aiļu pārsedžu montāža ,uz javas M50</t>
  </si>
  <si>
    <t>Apaļais ugundrošības vārsts EI 120 min UVA120-Ø250</t>
  </si>
  <si>
    <t>Apaļais ugundrošības vārsts EI 120 min UVA120-Ø315</t>
  </si>
  <si>
    <t>Konfuzors AVI Ø 630</t>
  </si>
  <si>
    <t>Gaisa vadi no cinkotā tērauda Ø 630</t>
  </si>
  <si>
    <t>Pāreja no cinkotā tērauda ar gumiju Ø 250/Ø 315</t>
  </si>
  <si>
    <t>Pāreja no cinkotā tērauda ar gumiju Ø 315/Ø 400</t>
  </si>
  <si>
    <t>Sānu pievienojums ar gumiju  no cinkotā tērauda  Ø 100/ Ø 160</t>
  </si>
  <si>
    <t>Signallizācijas lenta</t>
  </si>
  <si>
    <t>Akmens vates čaulas Paroc PSALC Ø89/40 ar alumīnijas foliju</t>
  </si>
  <si>
    <t>Šķembu pamatslānis</t>
  </si>
  <si>
    <t>Pamatnes ierīkošana zem cauruļvadiem no smilts s=0.10m</t>
  </si>
  <si>
    <t>Grunts izstrāde ar ekskavatoru, ar aizvešanu</t>
  </si>
  <si>
    <t>Grunts izstrāde bez mehānismu</t>
  </si>
  <si>
    <t>Atgaisotāju Dn15 montāža</t>
  </si>
  <si>
    <t>Ūdensizlaide Dn25 montāža</t>
  </si>
  <si>
    <t>Krustojums ar kanalizācijas sistēmu</t>
  </si>
  <si>
    <t>Siltumtīklu hidrauliskā pārbaude</t>
  </si>
  <si>
    <t>Metinājumu šuvju pārbaude -defektoskopija</t>
  </si>
  <si>
    <t>Pieslēgums esošiem tīkliem</t>
  </si>
  <si>
    <t xml:space="preserve">Stieples stiprinājums pie sienas </t>
  </si>
  <si>
    <t>Stieples krustveida savienojums</t>
  </si>
  <si>
    <t>Stieples savienojums ar metāla konstrukciju</t>
  </si>
  <si>
    <t>Mērījumu savienojums</t>
  </si>
  <si>
    <t>Antikorozījas lenta 50 mm-10m</t>
  </si>
  <si>
    <t>Potenciāla izlīdzinošā kopne</t>
  </si>
  <si>
    <t>Mērījumi,dokumentācija</t>
  </si>
  <si>
    <t>Drāšu pinuma žoga demontāža(ieskaitot 2 viru vārtus un gājēju vārtus</t>
  </si>
  <si>
    <t>Atbastsienas demontāža no dabīgā akmens pie skolas ēkas galvenās ieejas</t>
  </si>
  <si>
    <t>Zāliena noņemšana un aizvešana</t>
  </si>
  <si>
    <t>Visas atsauces uz materiālu un izstrādājumu izgatavotaj firmām, kuras norādītas būvprojektā, liecina tikai par šo materiālu un izstrādājumu tehniskajiem parametriem un kvalitātes līmeni, to nomaiņa ir iespējama ar citiem tehniski un kvalitatīvi analogiem materiāliem un izstrādājumiem, iepriekš saskaņojot tos ar projekta autoriem un uzrādot atbilstības sertifikātus.</t>
  </si>
  <si>
    <t>Piezīmes:</t>
  </si>
  <si>
    <t>Iekšējais ūdensvads Ū1; T3; T4-montāža,palaišana,pārbaude</t>
  </si>
  <si>
    <t>Esošā astaltbetona  demontāža,iekraujot autotransportā,aizvedot uz pieņemšanas vietu</t>
  </si>
  <si>
    <t>Ceļu apmales 100x30x15 montāža uz betona pamatojumu</t>
  </si>
  <si>
    <t>Ietvju apmales 100x20x8 montāža uz betona pamatojumu</t>
  </si>
  <si>
    <t>Kanalizācijas traps D 75 mm</t>
  </si>
  <si>
    <t>Dažādi demontāžas darbi</t>
  </si>
  <si>
    <t>Aiļu aizmūrēšana ar Fibo blokiem,javu sagatavo būvlaukumā</t>
  </si>
  <si>
    <t>m²</t>
  </si>
  <si>
    <t>Sienas un starpsienas</t>
  </si>
  <si>
    <t>t</t>
  </si>
  <si>
    <t>Tērauda konstrukciju notīrīšana no rūsas pārsedzēm</t>
  </si>
  <si>
    <t>Tērauda konstrukciju krāsošana,gruntēšana pārsedz.</t>
  </si>
  <si>
    <t>Logi un durvis</t>
  </si>
  <si>
    <t>Palīgmateriāli</t>
  </si>
  <si>
    <t>Griesti</t>
  </si>
  <si>
    <t>Sienas</t>
  </si>
  <si>
    <t>Cokola gruntēšana,krāsošana,slīpēšana</t>
  </si>
  <si>
    <t>Savienojumu veidgabali</t>
  </si>
  <si>
    <t>kpl</t>
  </si>
  <si>
    <t>Lodventīlis DN50 mm</t>
  </si>
  <si>
    <t>Lodventīlis DN25 mm</t>
  </si>
  <si>
    <t>Lodventīlis DN15 mm</t>
  </si>
  <si>
    <t>Kabeļu rene Meka B200,ar savien.,stipr.,nosegvāku</t>
  </si>
  <si>
    <t>Kabeļi ar vara dzīslām NYM  5X25</t>
  </si>
  <si>
    <t>Kabeļi ar vara dzīslām NYM  5X16</t>
  </si>
  <si>
    <t>Kabeļi ar vara dzīslām NYM  5X10</t>
  </si>
  <si>
    <t>Kabeļi ar vara dzīslām NYM 5x6</t>
  </si>
  <si>
    <t>Kabeļi ar vara dzīslām NYM  3X2,5</t>
  </si>
  <si>
    <t>Kabeļi ar vara dzīslām NYM  3X1,5</t>
  </si>
  <si>
    <t>Būves nosaukums:Sporta skolas  rekonstrukcija</t>
  </si>
  <si>
    <t>Objekta nosaukums:Sporta skolas rekonstrukcija 1.kārta</t>
  </si>
  <si>
    <t>Objekta adrese:Kalna ielā 6,Kuldīgā</t>
  </si>
  <si>
    <t>Demontēt esošos logu blokus,ar ārējām un iekšējām palodzēm</t>
  </si>
  <si>
    <t>Betona kāpņu demontāža</t>
  </si>
  <si>
    <t>Betona pakāpienu demontāža</t>
  </si>
  <si>
    <t>pak</t>
  </si>
  <si>
    <t>Dūmeņa pamatu demontāža-betona</t>
  </si>
  <si>
    <t>Betona kāpņu demontāža uz esošo katlu māju</t>
  </si>
  <si>
    <t>Ieejas lieveņa un pakāpienu demontāža</t>
  </si>
  <si>
    <t>Esošo cisternu demontāža,aizvešana</t>
  </si>
  <si>
    <t>Esošās katlu mājas demontāža (dz,betona pārsegums,mūra sienas un stārpsienas,logi,durvis,grīdas,santehnikas iekārtas,būvbedres aizpildīšana ar pievesto smilti)</t>
  </si>
  <si>
    <t>telpasm²</t>
  </si>
  <si>
    <t>Mūra ēkas demontāža pie esošām cisternām(dz,betona pārsegums,mūra sienas un stārpsienas,logi,durvis,grīdas,santehnikas iekārtas,pamati,pamatu aizbēršana ar smilti)</t>
  </si>
  <si>
    <t>Esošo koku ciršana</t>
  </si>
  <si>
    <t>Pamatu aizbēršana ar meh,blietē ik pēc 25 cm.ar pievesto smilti</t>
  </si>
  <si>
    <t>Rievsienu izbūve h=6m- būvbedres sienu nostiprināšanai</t>
  </si>
  <si>
    <t>Grunts sanācija pēc degvielas cisternu demontāžas-pēc demontāžas jāprecizē grunts sanācijas apjoms</t>
  </si>
  <si>
    <t>Pamati ( BK-1-01;BK-1-11))</t>
  </si>
  <si>
    <t>Inventāro veidņu uzstādīšana lentveida pamatiem, nojaukšana,eļļošana līdz 3,4m augstumam,noma 7 dienas(PL-001...LP-005)</t>
  </si>
  <si>
    <t>Inventāro veidņu uzstādīšana stabveida pamatiem un nojaukšana līdz 1m augstumam,noma 7 dienas (SP-001)</t>
  </si>
  <si>
    <t>Šķembu ar frakciju 0/56 pamatojuma ierīkošana 10 cm biezumā,  blietēšana-lentveida,stabveida pamatiem(LP-001...LP-005;SP-001)</t>
  </si>
  <si>
    <t>Armtūras sietu izgatavošana,uzstādīšanad=6;d=8;d=10;d=12,fiksatoru uzstādīšana pamatiem.Armatūras stiegru sagarināšanu,sasiešanu ar stiepli veic būvlaukumā,armatūra A III ;Rs=365 Mpa(LP-001...LP-005;SP-001)</t>
  </si>
  <si>
    <r>
      <t>Betona C 30/37 iestrādāšana lentveida,stabveida pamatos,novibrējot-pamatu pēdām,betonu padod ar sūkni (LVS  156-1/2009</t>
    </r>
    <r>
      <rPr>
        <sz val="10"/>
        <color indexed="10"/>
        <rFont val="Arial Narrow"/>
        <family val="2"/>
      </rPr>
      <t>)</t>
    </r>
    <r>
      <rPr>
        <sz val="10"/>
        <rFont val="Arial Narrow"/>
        <family val="2"/>
      </rPr>
      <t>(LP-001...LP-005;SP-001)</t>
    </r>
  </si>
  <si>
    <t>Koka veidņu uzstādīšana,nojaukšana baseina plātnei</t>
  </si>
  <si>
    <t>Inventāro veidņu uzstādīšana baseina sienām un nojaukšana līdz 2,5m augstumam,noma 7 dienas</t>
  </si>
  <si>
    <t>Šķembu ar frakciju 0/56 pamatojuma ierīkošana 10 cm biezumā,  blietēšana-lbaseina plātnei</t>
  </si>
  <si>
    <t>Armatūras sietu(d=10;d=16) uzstādīšana ar rokām, sasiešana basiena plātnei,sienām,distanceru uzstādīšana,enkurbultu uzstādīšana-armatūras klasa A III(Rs=365 MPa)</t>
  </si>
  <si>
    <t>Betona C 30/37 iestrādāšana baseina plātnei,sienām ar piedevām mitruma novēršanai,novibrējot,betonu padod ar sūkni (LVS  156-1/2009)</t>
  </si>
  <si>
    <t>Pamatu siltinājums ar ekstrudēto putopolistirole plātnēm 75 mm starp betonu (siltumvadĪtspējas klase 0,037 WmK)</t>
  </si>
  <si>
    <t>Šuvju blīvējums ar REDSTOP WARESTOP vai analogu materiālu starp baseina plātni un sienām</t>
  </si>
  <si>
    <t>Baseina plātnes horizontālā hidrouzolācija ar plēvi</t>
  </si>
  <si>
    <t>Baseina plātnes  siltinājums ar ekstrudēto putopolistirola plātnēm 50 mm</t>
  </si>
  <si>
    <t>Baseina sienu  siltinājums ar ekstrudēto putopolistirola plātnēm 50 mm.pielīmējot,stiprinot ar dībeļiem (siltumvadĪtspējas klase 0,037 WmK)</t>
  </si>
  <si>
    <t>Pamatu un baseina sienu vertikālā hidroizolācija ar 2 kārtām bituma mastiku</t>
  </si>
  <si>
    <t>Pamatu stiprinājums pie esošiem pamatiem ar ķīmiskiem elementiem d=12 mm;l=42 cm;6 gb</t>
  </si>
  <si>
    <t>Aeroc bloku ārsienu mūrēšana ,b=375 mm,armējot;javu(līmi) sagatavojot objektā  S-12</t>
  </si>
  <si>
    <t>Keramzīta bloku  FIBO 5MPa starpsienu mūrēšana ar javu M50(B3.5),b=200 mm;javu sagatavo objektā,armējot s-10</t>
  </si>
  <si>
    <t>Keramzīta bloku  FIBO 3MPa starpsienu mūrēšana ar javu M50(B3.5),b=100 mm;javu sagatavo objektā,armējot s-11</t>
  </si>
  <si>
    <t>Starpsienu mūrēšana no sarkannā pildīta ķieģeļa (vecinats);b=130 mm,armējot,javu sagatavo objektā,šuvju izvilkšana S-15</t>
  </si>
  <si>
    <t>Ģipškartona starpsienu izbūve  stiprinot ar skrūvēm,dībeļiem(karkass 75 mm-CW un UW profīli, skaņas izolācija- akmens vates loksnes 75 mm-skaņas slāpēšana līdz 34 dB, ģipškartons 12,5mm - 2 kārtas abās pusēs) S-1</t>
  </si>
  <si>
    <t>Pirts starpsienu izbūve-(horizotālo lapkoku apdare-19 mm,folija,mitrumizturīgais riģipsis 1 kārtā no vienas puses,metāla karkass-70 mm-CW un UW profīli,siltumizolācija no akmens vates loksnēm-70 mm -(siltumvadĪtspējas klase 0,037 WmK), mitrumizturigais riģipsis 2 kārtās no otrās puses)stiprinot ar skrūvēm,dībeļiem;salaiduma vietās iestrādāt hidroizplējošas lentas S-2</t>
  </si>
  <si>
    <t>Pirts starpsienu izbūve-(horizotālo lapkoku apdare no abā pusēm-19 mm,folija no abām pusēm,mitrumizturīgais riģipsis 1 kārtā no vienas puses,metāla karkass-70 mm-CW un UW profīli,siltumizolācija noakmens vates loksnēm--70 mm(siltumvadĪtspējas klase 0,037 WmK),mitrumizturigais riģipsis 1 kārtā no otrās puses)stiprinot ar skrūvēm,dībeļiem S-4</t>
  </si>
  <si>
    <t>Pirts starpsienu izbūve-(horizotālo lapkoku apdare-19 mm,folija,mitrumizturīgais riģipsis 1 kārtā no vienas puses,metāla karkass-50 mm-CW un UW profīli,siltumizolācija no akmens vates loksnēm-50 mm(siltumvadĪtspējas klase 0,037 WmK),hidroizolācija)stiprinot ar skrūvēm,dībeļiem S-3</t>
  </si>
  <si>
    <t>Esošās sienas siltumizolācija ar akmens vati loksnēs- 100mm(siltumvadĪtspējas klase 0,037 WmK).stiprinot ar dībeļiem,enkuriem,tvaika izolācija,apdare ar pilno veicināto apdares ķieģeli 250x130x65 mm,java,armējums,javu sagatavo būvlaukumā S-16</t>
  </si>
  <si>
    <t>Ārsienu apdare ar riģisi 2 kārtas (skaņas izolējošs),tvaika izolācija.metāla karkass 50 mm-CW profīls ar distanceriem,akmens vate 100 mm(siltumvadĪtspējas klase 0,037 WmK) S-6</t>
  </si>
  <si>
    <t>Aiļu apdare past.riģpsi 6 mm 1 kārtā,pielīmējot,fasādes vati 50 mm(siltumvadĪtspējas klase 0,037 WmK) uz limjavas kārtu,stiprinot ar dībeļiem; s-5</t>
  </si>
  <si>
    <t>Skursteņu sienu izbūve no ugunsdrošā cementa skaidu plānes 2 kārtās,metāla karkasā no leņķdzelzi 32x32,stiprinot ar dībeļiem un skrūvēm S-18</t>
  </si>
  <si>
    <t>Sienu apdare ar apdares ķieģeļiem 250x130x65.baseina telpā,armējot,javu sagatavo objektā,stiprinot pie mon.joslas un betona sienas ar enkuriem,šuvju izvilkšana S-12</t>
  </si>
  <si>
    <t>Sienu vertikālā hidroizolācija ar vincents polyline HIDROPLAST vai analogu baseina telpā S-12</t>
  </si>
  <si>
    <t>Iekšējā kanalizācija K 1-montāža,palaišana,pārbaude</t>
  </si>
  <si>
    <t>Zemgrīdas apkure-montāža,palaišana,pārbaude</t>
  </si>
  <si>
    <t>Radiatoru apkure-montāža,palaišana,pārbaude</t>
  </si>
  <si>
    <t>Ventilācijas siltumapgāde-montāža,palaišana,pārbaude</t>
  </si>
  <si>
    <t>Siltuma mezgls-montāža,palaišana,pārbaude</t>
  </si>
  <si>
    <t>Hidromasāšas aprīkojums-montāža,palaišana,pārbaude</t>
  </si>
  <si>
    <t>Ventilācijas sistēma PN-1-montāža,palaišana,pārbaude</t>
  </si>
  <si>
    <t>Ventilācijas sistēma PN-2-montāža,palaišana,pārbaude</t>
  </si>
  <si>
    <t>Ventilācijas sistēma N-1;N-2;N-3-montāža,palaišana,pārbaude</t>
  </si>
  <si>
    <t>Elektroapgāde un apgaismojums-montāža,palaišana,pārbaude</t>
  </si>
  <si>
    <t>Zibens aizsardzība un zemējums-montāža,palaišana,pārbaude</t>
  </si>
  <si>
    <t>Ugunsdrošības signalizācijas sistēma-montāža,palaišana,pārbaude</t>
  </si>
  <si>
    <t>Izziņošanas sistēma-montāža,palaišana,pārbaude</t>
  </si>
  <si>
    <t>Apsardzes signalizācijas sistēma-montāža,palaišana,pārbaude</t>
  </si>
  <si>
    <t>Ārējue ūdensapgādes tīkli Ū1-montāža,palaišana,pārbaude</t>
  </si>
  <si>
    <t>Kanalizācijas ārējie tīkli   K1-montāža,palaišana,pārbaude</t>
  </si>
  <si>
    <t>Kanalizācijas ārējie tīkli   K2 -montāža,palaišana,pārbaude</t>
  </si>
  <si>
    <t>Putopolistirola izolācija baseina sienām 30 mm -mezgls 1</t>
  </si>
  <si>
    <t>Salikto metāla pārsedžu SP-1-001(1gb) montāža no tērauda UPE 200 profīla,savienojot ar bultskrūvēm M14-klase 8.8,piemetinot pie ieliekamām detaļām-skatīt BK-2-02</t>
  </si>
  <si>
    <t>Salikto metāla pārsedžu SP-1-002(1gb) montāža no tērauda UPE 200 profīla,savienojot ar bultskrūvēm M14-klase 8.8,piemetinot pie ieliekamām detaļām-skatīt BK-2-02</t>
  </si>
  <si>
    <t>Salikto metāla pārsedžu SP-1-003(5gb) montāža no tērauda UPE 200 profīla,savienojot ar vītņsteini M14-klase 8.8,piemetinot pie ieliekamām detaļām-skatīt BK-2-02</t>
  </si>
  <si>
    <t>Salikto metāla pārsedžu SP-1-004(1gb) montāža no tērauda UPE 200 profīla,savienojot ar bultskrūvēm M14-klase 8.8,piemetinot pie ieliekamām detaļām-skatīt BK-2-02</t>
  </si>
  <si>
    <t>Salikto metāla pārsedžu SP-1-005(1gb) montāža no tērauda UPE 200 profīla,savienojot ar bultskrūvēm M14-klase 8.8,piemetinot pie ieliekamām detaļām-skatīt BK-2-02</t>
  </si>
  <si>
    <t>Salikto metāla pārsedžu SP-1-006(1gb) montāža no tērauda UPE 200 profīla,savienojot ar bultskrūvēm M14-klase 8.8,piemetinot pie ieliekamām detaļām-skatīt BK-2-02</t>
  </si>
  <si>
    <t>Salikto metāla pārsedžu SP-1-007(1gb) montāža no tērauda UPE 200 profīla,savienojot ar bultskrūvēm M14-klase 8.8,piemetinot pie ieliekamām detaļām-skatīt BK-2-02</t>
  </si>
  <si>
    <t>Salikto metāla pārsedžu SP-1-008(1gb) montāža no tērauda UPE 200 profīla,savienojot ar bultskrūvēm M14-klase 8.8,piemetinot pie ieliekamām detaļām-skatīt BK-2-02</t>
  </si>
  <si>
    <t>Salikto metāla pārsedžu SP-1-009(1gb) montāža no tērauda UPE 200 profīla,savienojot ar bultskrūvēm M14-klase 8.8,piemetinot pie ieliekamām detaļām-skatīt BK-2-02</t>
  </si>
  <si>
    <t>Salikto metāla pārsedžu SP-1-010(1gb) montāža no tērauda UPE 200 profīla,savienojot ar vītņsteini M14-klase 8.8,piemetinot pie ieliekamām detaļām-skatīt BK-2-02</t>
  </si>
  <si>
    <t>Salikto metāla pārsedžu SP-1-011(1gb) montāža no tērauda UPE 200 profīla,savienojot ar vītņsteini M14-klase 8.8,piemetinot pie ieliekamām detaļām-skatīt BK-2-02</t>
  </si>
  <si>
    <t>Salikto metāla pārsedžu SP-1-012(1gb) montāža no tērauda UPE 200 profīla,savienojot ar vītņsteini M14-klase 8.8,piemetinot pie ieliekamām detaļām-skatīt BK-2-02</t>
  </si>
  <si>
    <t>Salikto metāla pārsedžu SP-1-013(1gb) montāža no tērauda UPE 200 profīla,savienojot ar vītņsteini M14-klase 8.8,piemetinot pie ieliekamām detaļām-skatīt BK-2-02</t>
  </si>
  <si>
    <t>Salikto metāla pārsedžu SP-1-014(1gb) montāža no tērauda UPE 200 profīla,savienojot ar vītņsteini M14-klase 8.8,piemetinot pie ieliekamām detaļām-skatīt BK-2-02</t>
  </si>
  <si>
    <t>Metāla aiļu pārsedžu apmešana,aptinot ar Rabica sietu,aizpildot ar rukuma javu</t>
  </si>
  <si>
    <t>Inventāro veidņu uzstādīšana,nojaukšana,eļļošana monolītām dz.betona kolonnām,veidņu īre - 14 dienas(DZK-1-001)</t>
  </si>
  <si>
    <t>Rievdēļa izbūve no antiseptētiem,krāsotiem dēļiem-mezgls M-1</t>
  </si>
  <si>
    <t>Karnīzes apdare ar antiseptētiem apdares dēļiem,karnīzes krāsošana - mezgls M-1</t>
  </si>
  <si>
    <t>Amortizējošo(termo) lentu izbūve pa logu perimetru</t>
  </si>
  <si>
    <t>Masīvkoka durvju montāža ar slieksni,slēdzamas,iestrādātām blīvgumijām.(D-2 -1,8x2,64m),stiprinot ar skavām,makrofleksu(skatīt durvju D-2 detalizāciju)</t>
  </si>
  <si>
    <t>Masīvkoka durvju montāža ar slieksni,slēdzamas.Durvju aploda  pacelta 5 mm virs zemes,lai novērstu tās uzbriešanu.(D-7 -0,7x2,1m),stiprinot ar skavām,makrofleksu</t>
  </si>
  <si>
    <t>3a</t>
  </si>
  <si>
    <t>Masīvkoka durvju montāža bez slieksni,slēdzamas,.(D-7 -0,7x2,1m),stiprinot ar skavām,makrofleksu</t>
  </si>
  <si>
    <t>3b</t>
  </si>
  <si>
    <t>Masīvkoka durvju montāža bez slieksni,slēdzamasEI30,.(D-7 -0,7x2,1m),stiprinot ar skavām,makrofleksu</t>
  </si>
  <si>
    <t>Durvju aiļu apdare saskaņā ar projekta risinājumiem(ieskaitot ārdurvju aiļu apdari,termolentu uzstādīšanu pa ārdurvju perimetru)</t>
  </si>
  <si>
    <t>Koka karkasa izbūve griestiem 50 mm,saskaņā ar interjera projektu</t>
  </si>
  <si>
    <t>Iekārtie ģipškartona griesti metāla karkasā,saskaņā ar interjera projektu</t>
  </si>
  <si>
    <t>Griesti pirtij saskaņā ar projekta risinājumu,(koka karkass 50x100 mm;akmens vate 50 mm,mitrumizturīgs riģipsis,folija,pirts apdares dēļi)</t>
  </si>
  <si>
    <t>Armtūras sietu d=6;d=16 izgatavošana,uzstādīšana,fiksatoru uzstādīšana kolonām.Armatūras stiegru sagarināšanu,sasiešanu ar stiepli veic būvlaukumā,armatūra A III ;Rs=365 Mpa(DZK-1-001)</t>
  </si>
  <si>
    <t>Kolonnu betonēšana ar betonu C 30/37 betonēšana,betonu padod ar sūkni,(LVS  156-1/2009)(DZK-1-001)</t>
  </si>
  <si>
    <t>Veidņu uzstādīšana,nojaukšana betona atbalsta spilveniem</t>
  </si>
  <si>
    <t>Atbalsta spilvenu betonēšanaar betonu C25/30,betonu sagatavo būvlaukumā,ieliekamo detaļu uzstādīšana(LVS  156-1/2009)</t>
  </si>
  <si>
    <t>Fibo pārsedzes 185x100x1490</t>
  </si>
  <si>
    <t>Fibo pārsedzes 185x200x1490</t>
  </si>
  <si>
    <t>Fibo pārsedzes 185x100x2190</t>
  </si>
  <si>
    <t>Armtūras sietu d=8;d=16 izgatavošana,uzstādīšana,fiksatoru uzstādīšana monolītai josla..Armatūras stiegru sagarināšanu,sasiešanu ar stiepli veic būvlaukumā,armatūra A III, Rs=365 Mpa (MJ-001;MJ-002)</t>
  </si>
  <si>
    <t>Monolītās joslas betonēšana no betona C30/37,novibrē,betonu padod ar betona sūkni.(LVS  156-1/2009)(MJ-001;MJ-002)</t>
  </si>
  <si>
    <t>Metāla kolonu montāža no tērauda caurulēm 200x100x5( skatīt BK-2-01),notīrīšana no rūsas,gruntēšana,krāsošana,piemetinot pie ieliekamām detaļām</t>
  </si>
  <si>
    <t>Ieliekamo detaļu uzstādīšana abalsta spilvenos</t>
  </si>
  <si>
    <t xml:space="preserve">WC stūra dušas sienas izbūve saskaņā ar interjera projeku </t>
  </si>
  <si>
    <t xml:space="preserve">WC bīdamās stūra dušas sienas izbūve saskaņā ar interjera projeku </t>
  </si>
  <si>
    <t>Pārsegums uz atzīmes +1.005 (griezums 3-3;skatīt  BK-2-01)</t>
  </si>
  <si>
    <t>Inventāro veidņu uzstādīšana,nojaukšana,eļļošana monolītām dz.betona pārsegumam,veidņu īre - 21 dienas</t>
  </si>
  <si>
    <t>Monolītā pārseguma betonēšana no betona C30/37,novibrē,betonu padod ar betona sūkni.(LVS  156-1/2009)</t>
  </si>
  <si>
    <t>Armtūras sietud=10;d=12 izgatavošana,uzstādīšana,fiksatoru uzstādīšana mon.pārsegumam.Armatūras stiegru sagarināšanu,sasiešanu ar stiepli veic būvlaukumā,armatūra AIII.Ieliekamo detaļu SBKL uzstādīšana</t>
  </si>
  <si>
    <t>Tērauda konstrukciju montāža pārsegumam,kolonnas,sijas stiprinot ar Hilti enkurojumu,piemetinot pie ieliekamām detaļām</t>
  </si>
  <si>
    <t>Starpstāvu pastiprinājums BK-2-04</t>
  </si>
  <si>
    <t>Tērauda konstrukciju montāža ,kolonnas 150X150 mm,sijas HE 180B,stiprinot ar Peikko enkurojumu,piemetinot pie ieliekamām detaļām</t>
  </si>
  <si>
    <t xml:space="preserve"> Būvuzņēmējam jādod pilna apjoma tendera cenu piedāvājums, ieskaitot palīgdarbus  un materiālus, kas nav uzrādīti tāmē, apjomu sarakstā un projektā, bet ir nepieciešami projektētā būvobjekta izbūvei un nodošanai ekspluatācijā.</t>
  </si>
  <si>
    <t>Kāpņu telpas konstrukcijas (griezums 6-6;skatīt BK-5-30)</t>
  </si>
  <si>
    <t>Inventāro veidņu uzstādīšana,nojaukšana,eļļošana kāpņu laukumie,veidņu īre - 21 dienas</t>
  </si>
  <si>
    <t>Armtūras sietu izgatavošana,uzstādīšana,fiksatoru uzstādīšana kāpņu laukumiem.Armatūras stiegru sagarināšanu,sasiešanu ar stiepli veic būvlaukumā,armatūra AIII.Ieliekamo detaļu uzstādīšana</t>
  </si>
  <si>
    <t>Monolītā kāpņu laukumu betonēšana no betona C30/37,novibrē,betonu padod ar betona sūkni.(LVS  156-1/2009)</t>
  </si>
  <si>
    <t>Tērauda siju IPE 220 montāža,stiprinot ar normālas precizitātes 8.8 klases skūvēm</t>
  </si>
  <si>
    <t>Atbalsta spilvenu betonēšanaar betonu C30/37,betonu sagatavo būvlaukumā,ieliekamo detaļu uzstādīšana.veidņu uzdtādīšana,nojaukšana</t>
  </si>
  <si>
    <t>Rūpnieciski izgatavotu metāla pakāpienu plātnes montāža ar metāla plāksnēm (1570x300x60=5kpl;1695x300x60=4kpl)</t>
  </si>
  <si>
    <t>Betona pakāpienu montāža 1570*300*179</t>
  </si>
  <si>
    <t>Betona pakāpienu montāža 1695x300x171</t>
  </si>
  <si>
    <t>Kāpņu ozolkoka margu uzstādīšana,apstrādātas ar lineļļu,saskaņā ar projekta risinājumu skatīt detaļu 7</t>
  </si>
  <si>
    <t>Jumta rūpnieciski izgatavotu koka kopņu KK-1-01(skatīt BK-3-10) montāža,stiprinot ar cinkotiem metāla kalumiem,izolēt ar ruberoidu 2kārtās atbalsta vietās uz mūri;J-1</t>
  </si>
  <si>
    <t>Jumta koka konstrukciju montāža no antiseptētām brusām-vismaz 2.šķiras koksne, ar mitrumu ne lielāku par 18%,no mūra un betona izolēt ar ruberoidu 2 kārtās,stiprinot ar cinkotiem metāla kalumiem,skrūvēm;J-1;J-2 (skatīt BK-3-10)</t>
  </si>
  <si>
    <t>Latojuma izbūve kārniņu,skāda jumta segumam no antiseptētām koka brusām50x50 mm-vismaz 2.šķiras koksne, ar mitrumu ne lielāku par 18%,no mūra un betona izolēt ar ruberoidu 2 kārtās,stiprinot ar cinkotiem metāla kalumiem,skrūvēm J-1;J-2;J-3</t>
  </si>
  <si>
    <t>Latojuma izbūve kondensa plēves stiprināšanai no antiseptētām koka brusām20x50 mm-vismaz 2.šķiras koksne, ar mitrumu ne lielāku par 18%,no mūra un betona izolēt ar ruberoidu 2 kārtās,stiprinot ar cinkotiem metāla kalumiem,skrūvēm;J-1;J-2J-3</t>
  </si>
  <si>
    <t>Vertikālā llatojuma izbūve  no antiseptētām koka brusām 50x75,-vismaz 2.šķiras koksne, ar mitrumu ne lielāku par 18%,no mūra un betona izolēt ar ruberoidu 2 kārtās,stiprinot ar cinkotiem metāla kalumiem,skrūvēm;J-1;J-2J-3</t>
  </si>
  <si>
    <t>Jumta seguma izbūve no cinkotā skārda loksnēm-Clasic valcētais skārds,stiprinot ar skrūvēm;J-2;J-3- atbilstoši ražotāja instrukcijām</t>
  </si>
  <si>
    <t>Kārniņu jumta seguma izbūve,saskaņā ar ražotāja instrukcijām ;J-5</t>
  </si>
  <si>
    <t>Kārniņu kores izbūve,saskaņā ar ražotāja instrukcijām J-5</t>
  </si>
  <si>
    <t>Kondensāta plēves ierīkošana;J-1;2;3</t>
  </si>
  <si>
    <t>Tvaika izolāciju ierīkošana ar polietilēna plēves 1kārtā J-2;5</t>
  </si>
  <si>
    <t>Siltuma izolācijas ar akmens vati 200 mm (siltumvadĪtspējas klase 0,037 WmK);J-2;J-3;J-5</t>
  </si>
  <si>
    <t>Pretvēja plāksnes iestrādāšana jumtā 30 mm;J-2;J-3;J-5</t>
  </si>
  <si>
    <t>Melno griestu izbūve no antiseptētiem dēļiem b=25 mm,stiprinot ar skrūvēm;J-2</t>
  </si>
  <si>
    <t>Metāla karkasa Izbūve griestiem 50 mm;J-2</t>
  </si>
  <si>
    <t>Koka karkasa izbūve griestiemno antiseptētām brusām 50 mm-vismaz 2.šķiras koksne, ar mitrumu ne lielāku par 18%,no mūra un betona izolēt ar ruberoidu 2 kārtās,stiprinot ar cinkotiem metāla kalumiem,skrūvēm;;J-5</t>
  </si>
  <si>
    <t>Siltuma izolācijas ar akmens vates loksnēm 50 mm;J-2;J-5</t>
  </si>
  <si>
    <t>Metāla karkasa apdare riģipša plātnēm,stiprinot ar skrūvēm</t>
  </si>
  <si>
    <t>Koka karkasa apdare ar krāsotiem apdares dēļiem,stiprinot ar skrūvēm</t>
  </si>
  <si>
    <t>Lietus ūdens cinkotās notekrenes 100 mmm montāža ar veidgabaliem,stiprinājumiem,savienojuma vietas apstādāt ar silikonu</t>
  </si>
  <si>
    <t>Lietus ūdens cinkoto notekcauruļu montāža ar veidgabaliem d=110 mm,stiprinājumiem,savienojuma vietas apstādāt ar silikonu</t>
  </si>
  <si>
    <t>Pieslēgumu pie esošās sienas un kārniņu jumta apdare ar cinkoto skārdu,stiprinot ar dībeļiem,šuvju apdare ar silikonu</t>
  </si>
  <si>
    <t>Logu bloks L-1-- 1,17x1,45m</t>
  </si>
  <si>
    <t>Logu bloks L-2-- 1,97x0,75m</t>
  </si>
  <si>
    <t>Logu bloks L-5;l-6-- 2,36x1,27m</t>
  </si>
  <si>
    <t xml:space="preserve">Rūpnieciski izolētas dubultcaurules 2xØ88.9x3,2/250 </t>
  </si>
  <si>
    <t>Rūpnieciski izolētas dubultcaurules  2xØ114x3,6/315</t>
  </si>
  <si>
    <t xml:space="preserve">Termonosēduzmava izol.caurulēm 2xØ88.9x3,2/250 </t>
  </si>
  <si>
    <t>Termonosēduzmava izol.caurulēm  2xØ114x3,6/315</t>
  </si>
  <si>
    <t xml:space="preserve">Iepriekš izolēti dubultcauruļu līkumi 90gr.2xd88,9/250 </t>
  </si>
  <si>
    <r>
      <t>Iepriekš izolēti dubultcauruļu līkumi 90 gr.2xd</t>
    </r>
    <r>
      <rPr>
        <sz val="10"/>
        <rFont val="Arial Narrow"/>
        <family val="2"/>
      </rPr>
      <t>114/315</t>
    </r>
  </si>
  <si>
    <t>Iepriekš izolēti dubultcauruļu vertikālais līkum 90 gr.2x Ø88.9/250</t>
  </si>
  <si>
    <t>Izolēti dubultcauruļu nekustīgi balsti 2xØ114/315</t>
  </si>
  <si>
    <t>Betons-B 7,5</t>
  </si>
  <si>
    <t>Iekšējo palodžu montāža no dabiskā akmens plātnēm</t>
  </si>
  <si>
    <t>Ārējo dekoratīvo palodžu izbūve atbilstoši projekta risinājumiem</t>
  </si>
  <si>
    <t>Skārda palodžu uzstādīšana,stiprino ar skrūvēm,noblīvējot ar silikonu</t>
  </si>
  <si>
    <t>Logu aiļu apdare baseina telpā -apmetums uz rabica sietu-mezgls 1</t>
  </si>
  <si>
    <t>Metāla durvju montāža,slēdzamas,ar slieksni,iestrādātas blīvgumijas,sertificētas ugunsdrošās El30 (D-5- 1x2,1m),stiprinot ar skavām,makrofleksu</t>
  </si>
  <si>
    <t>Masīvkoka durvju montāža bez slieksni,slēdzamas (iebūvēto skapju ).-D-8- 1,95X2,1,stiprinot ar skavām,makrofleksu</t>
  </si>
  <si>
    <t>Masīvkoka durvju montāža bez slieksni,slēdzamas WC durvis ar WC mehānismu cilvēkiem ar kustību traucējumiem.- D-9- 1x2,1m,stiprinot ar skavām,makrofleksu</t>
  </si>
  <si>
    <t>Masīvkoka durvju montāža,slēdzamas,ar slieksni,iestrādātas blīvgumijas,sertificētas ugunsdrošās El30 D-10-0,8X2,1m,stiprinot ar skavām,makrofleksu</t>
  </si>
  <si>
    <t>Pirts durvju montāža,stikls rūdīts,bez sliekšņa,koka rokturis;D12-0,9X1,9 m,stiprinot ar skavām,makrofleksu</t>
  </si>
  <si>
    <t>Masīvkoka durvju montāža bez slieksni,slēdzamas WC mehānisms,koka aploda pacelta 5 mm virs zemes,lai novērstu tās uzbriešanu.;D-13-0,8x2,1 m,stiprinot ar skavām,makrofleksu</t>
  </si>
  <si>
    <t>Masīvkoka durvju montāža,slēdzamas,ar slieksni,iestrādātas blīvgumijas;D=15-1X2,1m,stiprinot ar skavām,makrofleksu</t>
  </si>
  <si>
    <t>Metāla durvju montāža,slēdzamas,ar slieksni,iestrādātas blīvgumijas,sertificētas ugunsdrošās El30; D-21-0,7X2,1m,stiprinot ar skavām,makrofleksu</t>
  </si>
  <si>
    <t>Masīvkoka ārdurvju montāža,slēdzamas,ar slieksni,iestrādātas blīvgumijas,sertificētas ugunsdrošās El30;D-22-1,2X2,63,stiprinot ar skavām,makrofleksu</t>
  </si>
  <si>
    <t>Masīvkoka esošās durvju restaurācija;D-11 -1,45x2,7m,stiprinot ar skavām,makrofleksu</t>
  </si>
  <si>
    <t>Durvis-pirms durvju pasūtīšanas pārmērīt durvju ailes.Izmēri doti pa ailu.Jauno durvju krāsu,pirms pasūtīšanas,saskaņot ar projektētāju,Kuldīgas restaurācijas centru un Pasūtītāju.Eņģu,durvju rokturturu detaļas par paraugu ņemt no dotajām parauga durvīm D-2.Koka durvis paredzēts apstrādāt ar lineļļu.Durvju izgatavošanas gaitā vadīties pēc Kuldīgas restaurācijas centra dotās darba metodikas.Visas būvniecībai nepieciešamas amatnieciski izgatavotās detaļas izgatavot ar paaugstinātu kvalitāti un to krāsošanu veikt atbilstoši tehnoloģijas prasībām</t>
  </si>
  <si>
    <t>Veramo logu montāža no masīkoka ;ārējās,iekšējās vērtnes,stikls-4mm;furnitūra pēs L-12;iesrādāta blīvgumija hermet.nodrošināšanai atbilstoši tehniskā projekta specifikācijai,stiprinot ar skavām,makrofleksu</t>
  </si>
  <si>
    <t>Masīvkoka durvju montāža,slēdzamas,ar slieksni,iestrādātas blīvgumijas,sertificētas ugunsdrošās El30; D-25-1,5X2,1m,stiprinot ar skavām,makrofleksu</t>
  </si>
  <si>
    <t>G-1</t>
  </si>
  <si>
    <t>Šķembu pamatojuma ar frakciju  0/56 ierīkošana grīdām 10 cm,blietējot</t>
  </si>
  <si>
    <t>Smilts spilvena ierīkošana virs šķembu pamatojuma 20-30 mm</t>
  </si>
  <si>
    <t>Siltumizolācija ierīkošana grīdām 100 mm-ekskrudētais putopolistirols-(siltumvadĪtspējas klase 0,037 WmK)</t>
  </si>
  <si>
    <t>Steigrota betona pamatojuma ierīkošana no betona C30/37 ar Primex sintētiskām piedevām 80 mm,vadulu uzstādīšana</t>
  </si>
  <si>
    <t>Filtrējoša auduma ieklāšana</t>
  </si>
  <si>
    <t>Grīdas segumi</t>
  </si>
  <si>
    <t>Dēļu grīdas,gulšņu ierīkošana no antiseptētām brusām-vismaz 2.šķiras koksne, ar mitrumu ne lielāku par 18%,no mūra un betona izolēt ar ruberoidu 2 kārtās,slīpēšana,lakošana</t>
  </si>
  <si>
    <t>Kabelis CQR 6X0,22</t>
  </si>
  <si>
    <t>Kabelis  4X2X0,5</t>
  </si>
  <si>
    <t>Spēka kabelis  3X1,5</t>
  </si>
  <si>
    <t>Akumulators 12V 7,0 Ab</t>
  </si>
  <si>
    <t>Ieb'būvēto mēbeļu montāža</t>
  </si>
  <si>
    <t>Dušas starpsienu izbūve saskaņā ar interjera projeku pl.90 cm</t>
  </si>
  <si>
    <t>Pieplūdes reg. reste JR-5/2G 300x200h</t>
  </si>
  <si>
    <t>Nosūces reg. reste JR-5/2F 300x200h</t>
  </si>
  <si>
    <t>Līkumi 90º  ar gumiju  no cinkotā tērauda Ø 125</t>
  </si>
  <si>
    <t>Esošā ūdensvada demontāža</t>
  </si>
  <si>
    <t>Ūdensvada skalošana dezinfecēšana</t>
  </si>
  <si>
    <t>100m</t>
  </si>
  <si>
    <t>Esošo kanalizācijas aku demontāža</t>
  </si>
  <si>
    <t>Esošo kanalizācijas cauruļu demontāža</t>
  </si>
  <si>
    <t>Kanalizācijas caurule  PVC D 200 mm (klase T8)</t>
  </si>
  <si>
    <t>Kanalizācijas caurule  PVC D 160 mm (klase T8)</t>
  </si>
  <si>
    <t>Kanalizācijas caurule  PVC D 110 mm (klase T8)</t>
  </si>
  <si>
    <t>Kanalizācijas skataka  D 400/200 mm,ar teleskopisko cauruli,ķeta rāmi,vāku</t>
  </si>
  <si>
    <t>Kanalizācijas skataka  D 400/160 mm, h = 1,61 m,ar teleskopisko cauruli,ķeta rāmi,vāku</t>
  </si>
  <si>
    <t>Cauruļvadu pārbaude</t>
  </si>
  <si>
    <t>Digitālā uzmērīšana</t>
  </si>
  <si>
    <t>Mērīšanas hidrostatiskā līmeņa devējs</t>
  </si>
  <si>
    <t>Alumīnija apkalpes lūka</t>
  </si>
  <si>
    <t>Alumīnija kāpnes</t>
  </si>
  <si>
    <t>Enkurbultu komplekts</t>
  </si>
  <si>
    <t>Iekšējie cauruļvadi DN 150 mm PN 10 (nerūsējošais tērauds)</t>
  </si>
  <si>
    <t>Pretvārsts DN 150 mm PN 10</t>
  </si>
  <si>
    <t>Aizbīdnis DN 150 mm PN 10</t>
  </si>
  <si>
    <t>Vadības skapis (2-sūkņu bloks)</t>
  </si>
  <si>
    <t>Manometrs DN 15 mm</t>
  </si>
  <si>
    <t>Kabeļu komplekts</t>
  </si>
  <si>
    <t>Cinkota ķēde</t>
  </si>
  <si>
    <t xml:space="preserve">Tērauda konstrukciju notīrīšana no rūsas </t>
  </si>
  <si>
    <t xml:space="preserve">Tērauda konstrukciju krāsošana,gruntēšana </t>
  </si>
  <si>
    <t>Lodveida krāns, uzmavas Ø 1/2'' PN 16 bar</t>
  </si>
  <si>
    <t>Lodveida krāns, uzmavas Ø 3/4'' PN 16 bar</t>
  </si>
  <si>
    <t>Lodveida krāns, uzmavas Ø 1 '' PN 16 bar</t>
  </si>
  <si>
    <t>Lodveida krāns, uzmavas Ø 1 ¼ '' PN 16 bar</t>
  </si>
  <si>
    <t>Lodveida krāns, uzmavas Ø 1 1/2 '' PN 16 bar</t>
  </si>
  <si>
    <t>Lodveida krāns, uzmavas Ø 2 '' PN 16 bar</t>
  </si>
  <si>
    <t>Lodveida krāns, gali piemetināti DN 15 PN 16 bar</t>
  </si>
  <si>
    <t>Lodveida krāns, gali piemetināti DN 25 PN 16 bar</t>
  </si>
  <si>
    <t>Lodveida krāns, gali piemetināti DN 40 PN 16 bar</t>
  </si>
  <si>
    <t>Lodveida krāns, gali piemetināti DN 65 PN 16 bar</t>
  </si>
  <si>
    <t>Filtrs, uzmavas Ø 1/2'' PN 16 bar</t>
  </si>
  <si>
    <t>Filtrs, uzmavas Ø  1 1/2'' PN 16 bar</t>
  </si>
  <si>
    <t>Filtrs, flanču DN 50 PN 16 bar</t>
  </si>
  <si>
    <t>Vienvirziena vārsts Ø 1/2'' PN 16 bar</t>
  </si>
  <si>
    <t>Vienvirziena vārsts Ø 1 1/4 '' PN 16 bar</t>
  </si>
  <si>
    <t>Vienvirziena vārsts Ø 2 '' PN 16 bar</t>
  </si>
  <si>
    <r>
      <t>Termometri 0-100</t>
    </r>
    <r>
      <rPr>
        <vertAlign val="superscript"/>
        <sz val="10"/>
        <rFont val="Arial Narrow"/>
        <family val="2"/>
      </rPr>
      <t>0</t>
    </r>
    <r>
      <rPr>
        <sz val="10"/>
        <rFont val="Arial Narrow"/>
        <family val="2"/>
      </rPr>
      <t xml:space="preserve"> C</t>
    </r>
  </si>
  <si>
    <r>
      <t>Termometri 0-120</t>
    </r>
    <r>
      <rPr>
        <vertAlign val="superscript"/>
        <sz val="10"/>
        <rFont val="Arial Narrow"/>
        <family val="2"/>
      </rPr>
      <t>0</t>
    </r>
    <r>
      <rPr>
        <sz val="10"/>
        <rFont val="Arial Narrow"/>
        <family val="2"/>
      </rPr>
      <t xml:space="preserve"> C</t>
    </r>
  </si>
  <si>
    <t>Manometrs , 0-10 bar</t>
  </si>
  <si>
    <t>Manometrs , 0-16 bar</t>
  </si>
  <si>
    <t>Manometra krāns, uzmavas Ø 1/2 '' PN 16 bar</t>
  </si>
  <si>
    <t>Tērauda ūd.gāzes caurules, melnas Ø 15</t>
  </si>
  <si>
    <t>Tērauda ūd.gāzes caurules, melnas Ø 20</t>
  </si>
  <si>
    <t>Tērauda elektp.met.caurules, melnas Ø 48,3 x 2.6</t>
  </si>
  <si>
    <t>Tērauda elektp.met.caurules, melnas Ø 60.3 x 2.9</t>
  </si>
  <si>
    <t>Gaisa izlaide DN 15</t>
  </si>
  <si>
    <t>Ūdens izlaide DN 15</t>
  </si>
  <si>
    <t>Ūdens izlaide DN 20</t>
  </si>
  <si>
    <t>Ūdens izlaide DN 25</t>
  </si>
  <si>
    <t>Slīdoša balsts, DN80 T14.07</t>
  </si>
  <si>
    <t>Nekustīgais balsts, DN80 T4.05</t>
  </si>
  <si>
    <t>Profilis 50x50x5</t>
  </si>
  <si>
    <t>Plastmasas pārsegums</t>
  </si>
  <si>
    <t>Pretkorozijas krāsa</t>
  </si>
  <si>
    <t>kg</t>
  </si>
  <si>
    <t>Tērauda cauruļu veidgabali</t>
  </si>
  <si>
    <t xml:space="preserve">Palīgmateriāli </t>
  </si>
  <si>
    <t>Palaišana un regulēšana</t>
  </si>
  <si>
    <t>Būvdarbu apjomu aprēķins Nr. 1-7</t>
  </si>
  <si>
    <t>Balans vārsts Ø 1 1/2'' PN 16 bar</t>
  </si>
  <si>
    <t>Būvdarbu apjomu aprēķins Nr. 1-8</t>
  </si>
  <si>
    <t>Nosūces difuzors DVS-125</t>
  </si>
  <si>
    <t>Pieplūdes difuzors DVS-P-125</t>
  </si>
  <si>
    <t>Gaisa apaļais regulējošais vārsts ar rokas vadība SPI-315</t>
  </si>
  <si>
    <t>Būvdarbu apjomu aprēķins Nr. 1-1</t>
  </si>
  <si>
    <t>Būvdarbu apjomu aprēķins Nr.1- 2</t>
  </si>
  <si>
    <t>Cinkotā tērauda ūdensvada caurule DN 50 mm</t>
  </si>
  <si>
    <t>Izolācija DN 50x13 mm</t>
  </si>
  <si>
    <t>Izolācija D50x30 mm</t>
  </si>
  <si>
    <t>Izolācija D40x30 mm</t>
  </si>
  <si>
    <t>Izolācija D32x30 mm</t>
  </si>
  <si>
    <t>Izolācija D32x13 mm</t>
  </si>
  <si>
    <t>Izolācija D25x30 mm</t>
  </si>
  <si>
    <t>Izolācija D25x13 mm</t>
  </si>
  <si>
    <t>Izolācija D20x30 mm</t>
  </si>
  <si>
    <t>Izolācija D20x13 mm</t>
  </si>
  <si>
    <t>Izolācija D16x30 mm</t>
  </si>
  <si>
    <t>Stūra krāns 1/2"x10 mm</t>
  </si>
  <si>
    <t>Lodventīlis DN40 mm</t>
  </si>
  <si>
    <t>Lodventīlis DN20 mm</t>
  </si>
  <si>
    <t>Balansējošais ventīlis DN15 mm</t>
  </si>
  <si>
    <t>Būvdarbu apjomu aprēķins Nr.1- 3</t>
  </si>
  <si>
    <t>Revīzija D 160 mm</t>
  </si>
  <si>
    <t>Esošo sistēmu un iekārtu demontāža</t>
  </si>
  <si>
    <t>Betona bedres izveide 1 x 1 x 1,5 m(būvbedres rakšana,veidņu uzstādīšana,nojaukšana,betonēšana)</t>
  </si>
  <si>
    <t>Sūknis Unilift KP 250 AV 1</t>
  </si>
  <si>
    <t>Spiediena dzēšanas mezgla izveide</t>
  </si>
  <si>
    <t>Nr.p.k.</t>
  </si>
  <si>
    <t>Darba nosaukums</t>
  </si>
  <si>
    <t>Mērvienība</t>
  </si>
  <si>
    <t>Daudzums</t>
  </si>
  <si>
    <t>Cena</t>
  </si>
  <si>
    <t>Summa</t>
  </si>
  <si>
    <t>m</t>
  </si>
  <si>
    <t>Demontāžas darbi</t>
  </si>
  <si>
    <t>Aiļu izzāģēšana (frēzēšana) ķieģeļu sienās</t>
  </si>
  <si>
    <t>m³</t>
  </si>
  <si>
    <t>gb</t>
  </si>
  <si>
    <t xml:space="preserve">Demontēt esošos durvju blokus </t>
  </si>
  <si>
    <t>1..13</t>
  </si>
  <si>
    <t>1..14</t>
  </si>
  <si>
    <t>1..15</t>
  </si>
  <si>
    <t>1..16</t>
  </si>
  <si>
    <t>Reg. vārsts VS2-25/4.0 PN 16 bar ar izp.meh. AMV11</t>
  </si>
  <si>
    <t>1..17</t>
  </si>
  <si>
    <t>1..18</t>
  </si>
  <si>
    <t>1..19</t>
  </si>
  <si>
    <t>1..20</t>
  </si>
  <si>
    <t>Relejs spiediena KP35</t>
  </si>
  <si>
    <t>Automātiskais piebarotājs EV220/DN15 ar dev. RT-110</t>
  </si>
  <si>
    <t>Automātiskais atgaisotājs, uzmavas Ø 1/2 '' PN 16 bar</t>
  </si>
  <si>
    <t>Būvgružu savākšana,aizvešana uz izgāztuvi ar uzirdinājuma k=1,6 līdz 30 km attālumam</t>
  </si>
  <si>
    <t>Pārspiediena vārsts DN 15 AVDO</t>
  </si>
  <si>
    <t>Būvdarbu apjomu aprēķins Nr. 1-10</t>
  </si>
  <si>
    <t>Koka veidņu uzstādīšana,nojaukšana monolītai joslai</t>
  </si>
  <si>
    <t xml:space="preserve">Pieslēgums esošam ūdensvadam </t>
  </si>
  <si>
    <t xml:space="preserve">Betona balsts </t>
  </si>
  <si>
    <t>Ievads ēkā</t>
  </si>
  <si>
    <t>Tranšejas rakšana cauruļvadu montāžai mehanizēti</t>
  </si>
  <si>
    <t>Tranšejas rakšana cauruļvadu montāžai roku darbā</t>
  </si>
  <si>
    <t xml:space="preserve">Tranšejas aizbēršana ar smilšu grunti(grunts nomaiņa)  </t>
  </si>
  <si>
    <t>Grunts blietēšana</t>
  </si>
  <si>
    <t xml:space="preserve">Smilts pamatojums </t>
  </si>
  <si>
    <t>Pārbaudes rakumi esošo komunikāciju vietu noteikšana dabā;šķēršošana ar esošām komunikācijām</t>
  </si>
  <si>
    <t>Baseina telpas demontāža (grīdas segums,baseina pamatnes,flīžu segums grīdām,sienām,baseina aizbēršana ar smilti,blietēšana)</t>
  </si>
  <si>
    <t>Konteineru īre -6 m³</t>
  </si>
  <si>
    <t>Būvlaukuma nožogošana ar invemtāra žoga posmiem 3,5x2m,žogu nojaukšana,noma būvniecības laikā</t>
  </si>
  <si>
    <t>Metāla konteinera inventāram, ģērbtuvēm, birojam uzstādīšana ar autoceltni;noma būvniecības laikā</t>
  </si>
  <si>
    <t>Pārvietojamās tualetes uzstādīšana,noma būvniecības laikā</t>
  </si>
  <si>
    <t>Objekta apsardze izmaksas  būvniecības laikā</t>
  </si>
  <si>
    <t>Maksa par elektoenerģijas izmantošanu būvniecības laikā</t>
  </si>
  <si>
    <t>Maksa par ūdens patēriņu būvniecības laikā</t>
  </si>
  <si>
    <t>Ūdensvada trases digitālā uzmērīšana</t>
  </si>
  <si>
    <t>Ugunsdzēsības aparātu uzstādīšana</t>
  </si>
  <si>
    <t>Esošo lietus kanalizācijas aku demontāža</t>
  </si>
  <si>
    <t>Kanalizācijas caurule  D 250 mm (klase T8)</t>
  </si>
  <si>
    <t>Kanalizācijas caurule  D 200 mm (klase T8)</t>
  </si>
  <si>
    <t>Kanalizācijas caurule D 160 mm (klase T8)</t>
  </si>
  <si>
    <t>Lietusūdeņu skataka (SVTK) D 400/250 mm ar teleskopisko cauruli.ķeta vāku 40t</t>
  </si>
  <si>
    <t>Lietusūdeņu skataka (SVTK) D 400/200 mm ar teleskopisko cauruli.ķeta vāku 40t</t>
  </si>
  <si>
    <t>Lietusūdeņu skataka (SVTK) D 400/160 mm ar teleskopisko cauruli.ķeta vāku 40t</t>
  </si>
  <si>
    <t>Lietusūdeņu gūlija (SVTK) D 400/160 mm ar nosēdtvertni 70l;ar teleskopisko cauruli.ķeta vāku 40t</t>
  </si>
  <si>
    <t xml:space="preserve">Jumts </t>
  </si>
  <si>
    <t>Gridas</t>
  </si>
  <si>
    <t>Būvdarbu apjomu aprēķins Nr. 1-5</t>
  </si>
  <si>
    <t>Būvdarbu apjomu aprēķins Nr. 1-6</t>
  </si>
  <si>
    <t>1..1</t>
  </si>
  <si>
    <t>1..2</t>
  </si>
  <si>
    <t>1..3</t>
  </si>
  <si>
    <t>1..4</t>
  </si>
  <si>
    <t>1..5</t>
  </si>
  <si>
    <t>1..6</t>
  </si>
  <si>
    <t>1..7</t>
  </si>
  <si>
    <t>1..8</t>
  </si>
  <si>
    <t>Drošības vārsts Ø 3/4'' P- 6 bar</t>
  </si>
  <si>
    <t>1..9</t>
  </si>
  <si>
    <t>Drošības vārsts Ø 3/4'' P- 10 bar</t>
  </si>
  <si>
    <t>1..10</t>
  </si>
  <si>
    <r>
      <t>Ūdensmērītājs DN15, Qnom=1,5 m</t>
    </r>
    <r>
      <rPr>
        <vertAlign val="superscript"/>
        <sz val="10"/>
        <rFont val="Arial Narrow"/>
        <family val="2"/>
      </rPr>
      <t>3</t>
    </r>
    <r>
      <rPr>
        <sz val="10"/>
        <rFont val="Arial Narrow"/>
        <family val="2"/>
      </rPr>
      <t>/st, T=90</t>
    </r>
    <r>
      <rPr>
        <vertAlign val="superscript"/>
        <sz val="10"/>
        <rFont val="Arial Narrow"/>
        <family val="2"/>
      </rPr>
      <t>0</t>
    </r>
    <r>
      <rPr>
        <sz val="10"/>
        <rFont val="Arial Narrow"/>
        <family val="2"/>
      </rPr>
      <t xml:space="preserve">C, P=10bar </t>
    </r>
  </si>
  <si>
    <t>1..11</t>
  </si>
  <si>
    <t>1..12</t>
  </si>
  <si>
    <t>Gaismeklis ar lumin.spuldzēm 2x36W;IP56;v/a</t>
  </si>
  <si>
    <t>Akumulatora baterija gaismeklim 2x26W;t=3h</t>
  </si>
  <si>
    <t>Gofrēta caurule d=50 (sarkana)</t>
  </si>
  <si>
    <t>Gofrēta caurule d=16</t>
  </si>
  <si>
    <t>Plastmasas caurule d=20.kompl.ar savien.;stiprināj.</t>
  </si>
  <si>
    <t>Esošo tīklu demontāža</t>
  </si>
  <si>
    <t>Būvdarbu apjomu aprēķins Nr. 1-12</t>
  </si>
  <si>
    <t>Alumīnija stieple RD8 mm</t>
  </si>
  <si>
    <t>Zemējuma elektrods,cink.apaļdzelzs d=20;h=1,5m</t>
  </si>
  <si>
    <t>Spice zemējuma elektrodam</t>
  </si>
  <si>
    <t>Cinkots plakandzelzs 30x3,5</t>
  </si>
  <si>
    <t>Savienojums plakandzelzs-plakandzelzs</t>
  </si>
  <si>
    <t>Savienojums plakandzelzs-zemējuma elektrods</t>
  </si>
  <si>
    <t>Tranšejas rakšana un aizbēršana</t>
  </si>
  <si>
    <t>Vara vads 35mm²(dzelteni-zaļš )</t>
  </si>
  <si>
    <t>Lodveida krāns, gali piemetināti DN 80 PN 16 bar</t>
  </si>
  <si>
    <t>Filtrs, flanču DN 80 PN 16 bar</t>
  </si>
  <si>
    <t xml:space="preserve">Izolācija ''ISOVER'' Ø 89 S=40 mm, ar sēgslani  </t>
  </si>
  <si>
    <t>Līkumi 90º  ar gumiju  no cinkotā tērauda Ø 315</t>
  </si>
  <si>
    <t>Iekšējie apdares darbi</t>
  </si>
  <si>
    <t>Griestu špahtelēšana,krāsošana</t>
  </si>
  <si>
    <t>Ārējie apdares darbi</t>
  </si>
  <si>
    <t>Dažādi darbi</t>
  </si>
  <si>
    <t>Gaisa apaļais regulējošais vārsts ar rokas vadība SPI-125</t>
  </si>
  <si>
    <t>Gaisa apaļais regulējošais vārsts ar rokas vadība SPI-200</t>
  </si>
  <si>
    <t>Gaisa apaļais regulējošais vārsts ar rokas vadība SPI-250</t>
  </si>
  <si>
    <t>Tīrīšanas lūkas RLL Ø 125</t>
  </si>
  <si>
    <t>Tīrīšanas lūkas RLL Ø 200</t>
  </si>
  <si>
    <t>Tīrīšanas lūkas RLL Ø 250</t>
  </si>
  <si>
    <t>Gaisa vadi no cinkotā tērauda Ø 125</t>
  </si>
  <si>
    <t>Pāreja no cinkotā tērauda ar gumiju Ø 200/Ø 250</t>
  </si>
  <si>
    <t>Sānu pievienojums ar gumiju  no cinkotā tērauda  Ø 100/ Ø 125</t>
  </si>
  <si>
    <t>Sānu pievienojums ar gumiju  no cinkotā tērauda  Ø 160/ Ø 200</t>
  </si>
  <si>
    <t>Sānu pievienojums ar gumiju  no cinkotā tērauda  Ø 160/ Ø 250</t>
  </si>
  <si>
    <t>Sānu pievienojums ar gumiju  no cinkotā tērauda  Ø 200/ Ø 250</t>
  </si>
  <si>
    <t>Kanalizācijas caurule D 75 mm</t>
  </si>
  <si>
    <t>Jumta izvads D 110 mm</t>
  </si>
  <si>
    <t>Dušas sifons</t>
  </si>
  <si>
    <t>gab.</t>
  </si>
  <si>
    <t xml:space="preserve">Grīdas pamatnes demontāža </t>
  </si>
  <si>
    <t>Pamatnes rakšana ar rokām līdz 0,25 m dziļumā, blietēšana līdz blīvumam 1,9kg/m³</t>
  </si>
  <si>
    <t>Pamatu aizbēršana ar rokām,blietē ik pēc 25 cm.ar pievesto smilti,lietējot</t>
  </si>
  <si>
    <t>Virsmas izlīdzinošās kārtas izveidošana līdz 3mm biezumā Sakret vai analogs</t>
  </si>
  <si>
    <t>Riģipša sienu špahtelēšana,krāsošana ar Tikkurila vai analogām krāsām</t>
  </si>
  <si>
    <t>Ūdensvada daudzslāņu caurule D 40 mm</t>
  </si>
  <si>
    <t>Ūdensvada daudzslāņu caurule D 32 mm</t>
  </si>
  <si>
    <t>Ūdensvada daudzslāņu caurule D 25 mm</t>
  </si>
  <si>
    <t>Ūdensvada daudzslāņu caurule D 20 mm</t>
  </si>
  <si>
    <t>Ūdensvada daudzslāņu caurule D 16 mm</t>
  </si>
  <si>
    <t>Sistēmas pārbaude</t>
  </si>
  <si>
    <t>Esošo sistēmu demontāža</t>
  </si>
  <si>
    <t>c/h</t>
  </si>
  <si>
    <t>Kanalizācijas caurule D 160 mm</t>
  </si>
  <si>
    <t>Kanalizācijas caurule D 110 mm</t>
  </si>
  <si>
    <t>Kanalizācijas caurule D 50 mm</t>
  </si>
  <si>
    <t>Kanalizācijas traps D 110 mm</t>
  </si>
  <si>
    <t>Revīzija D 110 mm</t>
  </si>
  <si>
    <t>WC pieslēgums</t>
  </si>
  <si>
    <t>Keramiskās izlietnes sifons</t>
  </si>
  <si>
    <t>Esošās sistēmas demontāža</t>
  </si>
  <si>
    <t>Gaisa apaļais regulējošais vārsts ar rokas vadība SPI-100</t>
  </si>
  <si>
    <t>Gaisa apaļais regulējošais vārsts ar rokas vadība SPI-160</t>
  </si>
  <si>
    <t>Tīrīšanas lūkas RLL Ø 100</t>
  </si>
  <si>
    <t>Tīrīšanas lūkas RLL Ø 160</t>
  </si>
  <si>
    <t>Gaisa vadi no cinkotā tērauda Ø 100</t>
  </si>
  <si>
    <t>Gaisa vadi no cinkotā tērauda Ø 160</t>
  </si>
  <si>
    <t>Gaisa vadi no cinkotā tērauda Ø 200</t>
  </si>
  <si>
    <t>Gaisa vadi no cinkotā tērauda Ø 250</t>
  </si>
  <si>
    <t>Gaisa vadi no cinkotā tērauda Ø 400</t>
  </si>
  <si>
    <t>Pāreja no cinkotā tērauda ar gumiju Ø 160/Ø 200</t>
  </si>
  <si>
    <t>vieta</t>
  </si>
  <si>
    <t>būve</t>
  </si>
  <si>
    <t>Sagatavošanas darbi</t>
  </si>
  <si>
    <t>Grīdas seguma demontāža</t>
  </si>
  <si>
    <t>Zemes darbi</t>
  </si>
  <si>
    <t>Liekās grunts aizvešana līdz 10 km attālumam</t>
  </si>
  <si>
    <t>Grunts pieņemšana izgāztuvē</t>
  </si>
  <si>
    <t>Akumulators 12V/17Ah</t>
  </si>
  <si>
    <t>Relejs</t>
  </si>
  <si>
    <t xml:space="preserve">Flīžu,mozaikas grīdas flīzēšana ar flīžu līmi,krustiņu uzstādīšana,šuvju apstrāde ar šuvju mastiku seglīstu flīzēšana </t>
  </si>
  <si>
    <t>Linoleja grīdas ierīkošana,linoleja līme,šuvju aukla,grīdlīstes pielikšana,nodilumizturība mazāk par 0,08 mm</t>
  </si>
  <si>
    <t>Slīpēta beton grīdas ierīlošana,betonu padod ar sūkni,pretputekļu pārklājuma ierīkošana</t>
  </si>
  <si>
    <t>Sienu apmetuma,durvju aiļu izveidošana mūra sienām</t>
  </si>
  <si>
    <t>Apmesto sienu sagatavošanas krāsošanai (špaktelēšana, slīpēšana)</t>
  </si>
  <si>
    <t xml:space="preserve">Apmesto sienu gruntēšana un krāsošana </t>
  </si>
  <si>
    <t>Sienu flīzēšana ar līžu līmi,krustiņu uzstādīšana,šuvju apstrāde,atbilstoši interjera projektam</t>
  </si>
  <si>
    <t>Sienu apdare ar lakotiem dēļiem,koka karkasā,atbilstoši interjera projektam</t>
  </si>
  <si>
    <t>Dz.betona kolonu apdare,špahtelāšana ,gruntēšana,krāsošana</t>
  </si>
  <si>
    <t>Tērauda kolonu apdare saskaņā ar projekta risinājumiem</t>
  </si>
  <si>
    <t>Logu aiļu ,krāsošana ar Tikkurila vai analogām krāsām</t>
  </si>
  <si>
    <t>Sienu vertikālā hidroizolācija ar vincents polyline HIDROPLAST vai analogu mitrās telpās,bez baseina telpas</t>
  </si>
  <si>
    <t>Baseina sienu, grīdas,atbalsta malas flīzēšana,krustiņu uzstādīšana,šuvju apdare</t>
  </si>
  <si>
    <t>atbalsta malas flīzes- SK 6050 250X55X55</t>
  </si>
  <si>
    <t>7,5m sienas flīzes - mod.QD 50,4/25-110-200S-125X250X8</t>
  </si>
  <si>
    <t>7,5m sienas flīzes - mod.QD 50,4/25-5630-200S -30z250x8</t>
  </si>
  <si>
    <t>7,5m sienas flīzes - mod.QD 50,4/25-1100-011P-125X250X8</t>
  </si>
  <si>
    <t>7,5m sienas flīzes - mod.QD 50,4/25-1106-011P125X250X8</t>
  </si>
  <si>
    <t>7,5m sienas flīzes - mod.QD 50,4/25-1109-011P125X125X8</t>
  </si>
  <si>
    <t>baseiena grīdas flīzes 1100-200S=125X250X8</t>
  </si>
  <si>
    <t>baseiena grīdas flīzes 110044-2020=125X250X8</t>
  </si>
  <si>
    <t>baseiena grīdas flīzes MOD.RP 002 - 1106-202G-125X250X8</t>
  </si>
  <si>
    <t>baseiena grīdas flīzes MOD.RP 002 - 1109-202G-125X125X8</t>
  </si>
  <si>
    <t>baseiena grīdas flīzes MOD.RP 002 - 1100-202G-125X125X8</t>
  </si>
  <si>
    <t>25m sienas flīzes MOD.RP 002 - 1100-200S-125X250X8</t>
  </si>
  <si>
    <t>25m sienas flīzes MOD.RP 002 - 1100-202S-125X250X8</t>
  </si>
  <si>
    <t>25m sienas flīzes MOD.RP 002 - 1100-202F-125X250X8</t>
  </si>
  <si>
    <t>25m sienas flīzes MOD.RP 002 - 1100-202G-125X250X8</t>
  </si>
  <si>
    <t>flīžu līme</t>
  </si>
  <si>
    <t>krustiņi(200gb)</t>
  </si>
  <si>
    <t>iep</t>
  </si>
  <si>
    <t>šuvju aizpildītājs</t>
  </si>
  <si>
    <t>silikons</t>
  </si>
  <si>
    <t>Fasādes apdare ar imprignētām paku koka brusān b=70 mm vertikālām un horizontālām-vismaz 2.šķiras koksne, ar mitrumu ne lielāku par 18%,no mūra un betona izolēt ar ruberoidu 2 kārtās,stiprinot ar cinkotām skūvēm,dībeļiem; S-12</t>
  </si>
  <si>
    <t>Fasādes virsmu krāsošana divās kārtās ar Caparol tonēto minerālo krāsu; S-12</t>
  </si>
  <si>
    <t>Fasādes viirsmu apdare ar vertikāliem dēļiem b=25 mm 2 kārtās bez veciem zariem un plaisām,koka karkasā b=25 mm,hidroizolācija zem karkasa,stiprinot ar dībeļiem skrūvēm;S-14</t>
  </si>
  <si>
    <t>Fasādes virsmu apmešana,gruntēšana zem pakkoku virsmas S-12</t>
  </si>
  <si>
    <t>Sastatņu uzstādīšana ,nojaukšana</t>
  </si>
  <si>
    <t>Inventāro veidņu uzstādīšana,nojaukšana,eļļošana atbalsta sienai,veidņu īre - 14 dienas(AS-001...AS-003)</t>
  </si>
  <si>
    <t>Atbalsta sienas betonēšana no betona C30/37,novibrē,betonu padod ar betona sūkni.(LVS 156-1/2009),(AS-001...AS-003)</t>
  </si>
  <si>
    <t>Armtūras sietu d=10 mm izgatavošana,uzstādīšana,fiksatoru uzstādīšana atbalsta sienai.Armatūras stiegru sagarināšanu,sasiešanu ar stiepli veic būvlaukumā,armatūra AIII (AS-001...AS-003)</t>
  </si>
  <si>
    <t>Šķembu fr.0/56 pamatojuma ierīkošana, blietēšana atbalsta sienai (AS-001...AS-003)</t>
  </si>
  <si>
    <t>Inventāro veidņu uzstādīšana,nojaukšana,eļļošana kāpnēm pie atbalsta sienas,veidņu īre - 7 dienas(KP-001)</t>
  </si>
  <si>
    <t xml:space="preserve">Kāpņu betonēšana pie atbalsta sienas  no betona C30/37,novibrē,betonu padod ar betona sūkni.(LVS 156-1/2009)(KP-001) </t>
  </si>
  <si>
    <t>Armtūras sietu d=6;d=10 mmizgatavošana,uzstādīšana,fiksatoru uzstādīšana kāpnēm pie atbalsta sienas.Armatūras stiegru sagarināšanu,sasiešanu ar stiepli veic būvlaukumā,armatūra AIII(KP-001)</t>
  </si>
  <si>
    <t>Šķembu fr.0/56 pamatojuma ierīkošana,  blietēšana kāpnēm pie atbalsta sienas(KP-001)</t>
  </si>
  <si>
    <t xml:space="preserve">Kāpņu siltinājums ar ekstrudēto putopolistirola plātnēm 50 mm(KP-001) </t>
  </si>
  <si>
    <t xml:space="preserve">Betona pakāpienu betonēšana no betona C30/37pie atbalsta sienas,veidņu uzstādīšana,nojaukšana </t>
  </si>
  <si>
    <t>Margu uzstādīšana kāpnēm pie atbalsta sienas no nerūsējošā tērauda caurulēm d=50</t>
  </si>
  <si>
    <t>Beton kāpņu isbūve telpā -1.33,9 pakāpieni,veidņu uzstādīšana,nojaukšana</t>
  </si>
  <si>
    <t>Slīpo paceļamo ratiņkrēsla uzstādīšana,atbilstoši ražotāja instrukcijai</t>
  </si>
  <si>
    <t xml:space="preserve">Sastādīja                                                 </t>
  </si>
  <si>
    <t xml:space="preserve">Pārbaudīja                                                </t>
  </si>
  <si>
    <t xml:space="preserve">Sastādīja                                               </t>
  </si>
  <si>
    <t xml:space="preserve">Pārbaudīja                                                 </t>
  </si>
  <si>
    <t xml:space="preserve">Pārbaudīja                                               </t>
  </si>
  <si>
    <t xml:space="preserve">Pārbaudīja                                             </t>
  </si>
  <si>
    <t xml:space="preserve">Pārbaudīja                                              </t>
  </si>
  <si>
    <t xml:space="preserve">Sastādīja                                      </t>
  </si>
  <si>
    <t xml:space="preserve">Sastādīja                                             </t>
  </si>
  <si>
    <t xml:space="preserve">Sastādīja                                           </t>
  </si>
  <si>
    <t xml:space="preserve">Sastādīja                                                </t>
  </si>
  <si>
    <t xml:space="preserve">Sastādīja                                            </t>
  </si>
  <si>
    <t>Būvdarbu apjomu aprēķins Nr. 3-1</t>
  </si>
  <si>
    <t>Vispārīgie būvdarbi -3.kārta</t>
  </si>
  <si>
    <t>Objekta nosaukums:Sporta skolas rekonstrukcija 3.kārta</t>
  </si>
  <si>
    <t>Metāla konteinera inventāram, ģērbtuvēm, birojam uzstādīšana ar autoceltni;noma uz būvniecības laiku</t>
  </si>
  <si>
    <t>Pārvietojamās tualetes uzstādīšana,noma uz būvniecības laiku</t>
  </si>
  <si>
    <t>Objekta apsardze izmaksas uz būvniecības laiku</t>
  </si>
  <si>
    <t>Maksa par elektoenerģijas izmantošanu uz būvniecības laiku</t>
  </si>
  <si>
    <t>Maksa par ūdens patēriņu uz būvniecības laiku</t>
  </si>
  <si>
    <t>Aiļu,rievu izzāģēšana (frēzēšana) ķieģeļu sienās</t>
  </si>
  <si>
    <t>Demontēt esošos logu blokus,ar ārējām un iekšējām palodzēm zālei</t>
  </si>
  <si>
    <t xml:space="preserve">Demontēt esošos vārtu blokus </t>
  </si>
  <si>
    <t>Kāpņu laidu,laukumu demontāža</t>
  </si>
  <si>
    <t>Esošā dz,betona pārseguma demontāža</t>
  </si>
  <si>
    <t>Lūkas iekalšana pārsegumā</t>
  </si>
  <si>
    <t>Siltinājuma noņemšana jumta pārsegumā</t>
  </si>
  <si>
    <t>Kārniņu jumta rūpīga demontāža,sakraujot uz paliktņiem</t>
  </si>
  <si>
    <t>Grīdas pamatnes demontāža pagraba stāvā</t>
  </si>
  <si>
    <t>Grīdas pamatnes demontāža 1.stāvā stāvā</t>
  </si>
  <si>
    <t>Zāles grīdas demontāža</t>
  </si>
  <si>
    <t>Grīdas pamatnes demontāža 2.stāvā stāvā</t>
  </si>
  <si>
    <t>Ārējo koka kāpņu demontāža</t>
  </si>
  <si>
    <t>Balkona demontāžas darbi(segums.koka kolonas)</t>
  </si>
  <si>
    <t>Skārda jumta demontāža</t>
  </si>
  <si>
    <t>Konteineru īre -6m³</t>
  </si>
  <si>
    <t>Ārsienu apdare ar triecienizturūgu riģisi 2 kārtas (skaņas izolējošs),tvaika izolācija.metāla karkass 50 mm ar distanceriem,akmens vate 100 mm-sporta zālei (skaņas izolējoša-skaņas slāpēšana līdz 34 dB) S-6</t>
  </si>
  <si>
    <t>Aiļu apdare ar tricienizturīgu riģpsi 6 mm 1 kārtā,pielīmējot,fasādes vati 50 mm (siltumvadĪtspējas klase 0,037 WmK) uz limjavas kārtu,stiprinot ar dībeļiem-sporta zālei;S-5</t>
  </si>
  <si>
    <t>Esošo sienu apdare ar pretvēja plātnēm 30 mm,stiprinot ar dībeļiem;S-7</t>
  </si>
  <si>
    <t>Esošo sienu apdare ar puscieto akmens vati 50 mm(siltumvadĪtspējas klase 0,037 WmK) ,stiprinot ar dībeļiem;S-7</t>
  </si>
  <si>
    <t>Sienu koka karkasa izvūve no antiseptētām brusām150 mm-vismaz 2.šķiras koksne, ar mitrumu ne lielāku par 18%,no mūra un betona izolēt ar ruberoidu 2 kārtās,stiprinot ar metāla kalumiem,skrūvēm;S-17</t>
  </si>
  <si>
    <t>Koka karkasa sienu 150 mm izolācija ar vati 150 mm,karkasa apdare ar riģipsi 2 kārtas no vienas puses,metāla karkasā 50mm,vates izolācija 50 mm,mitrumizturīga riģipša izbūve  no otras puses,stiprinot ar skrūvēm;S-17</t>
  </si>
  <si>
    <t>Koka karkasa sienu 150 mm izolācija ar vati 150 mm,karkasa apdare ar riģipsi 2 kārtas no vienas puses,metāla karkasā 50mm,vates izolācija 50 mm,stiprinot ar skrūvēm;S-17</t>
  </si>
  <si>
    <t>Tvaika izolāciju ierīkošana ar polietilēna plēves 1kārtā;S-17</t>
  </si>
  <si>
    <t>Šahtu sienu izbūve no ugunsdrošā cementa skaidu plānes 2 kārtās no vienas puses un 1 kārtā no otras puses,metāla karkasā 100mm-CW un UW profīli,stiprinot ar dībeļiem un skrūvēm;S-19</t>
  </si>
  <si>
    <t xml:space="preserve">Starpsienu mūrēšana no sarkannā pildīta ķieģeļa (vecinats);b=380 mm,armējot,javu sagatavo objektā,šuvju izvilkšana </t>
  </si>
  <si>
    <t>Salikto metāla pārsedžu SP-2-001(1gb) montāža no tērauda UPE 200 profīla,savienojot ar bultskrūvēm M14-klase 8.8,piemetinot pie ieliekamām detaļām-skatīt BK-2-02</t>
  </si>
  <si>
    <t>Salikto metāla pārsedžu SP-2-002(1gb) montāža no tērauda UPE 200 profīla,savienojot ar vītņsteini M14-klase 8.8,piemetinot pie ieliekamām detaļām-skatīt BK-2-02</t>
  </si>
  <si>
    <t>Salikto metāla pārsedžu SP-2-003(1gb) montāža no tērauda UPE 200 profīla,savienojot ar bultskrūvēm M14-klase 8.8,piemetinot pie ieliekamām detaļām-skatīt BK-2-02</t>
  </si>
  <si>
    <t>Salikto metāla pārsedžu SP-2-201(1gb) montāža no tērauda UPE 200 profīla,savienojot ar vītņsteini M14-klase 8.8,piemetinot pie ieliekamām detaļām-skatīt BK-2-20</t>
  </si>
  <si>
    <t>Salikto metāla pārsedžu SP-2-202(1gb) montāža no tērauda UPE 200 profīla,savienojot ar bultskrūvēm M14-klase 8.8,piemetinot pie ieliekamām detaļām-skatīt BK-2-20</t>
  </si>
  <si>
    <t>Salikto metāla pārsedžu SP-2-101(2gb) montāža no tērauda UPE 200 profīla,savienojot ar bultskrūvēm M14-klase 8.8,piemetinot pie ieliekamām detaļām-skatīt BK-2-10</t>
  </si>
  <si>
    <t>Salikto metāla pārsedžu SP-2-102(1gb) montāža no tērauda UPE 200 profīla,savienojot ar vītņstieni M14-klase 8.8,piemetinot pie ieliekamām detaļām-skatīt BK-2-10</t>
  </si>
  <si>
    <t>Salikto metāla pārsedžu SP-2-103(2gb) montāža no tērauda UPE 200 profīla,savienojot ar bultskrūvēm M14-klase 8.8,piemetinot pie ieliekamām detaļām-skatīt BK-2-10</t>
  </si>
  <si>
    <t>Salikto metāla pārsedžu SP-2-104(1gb) montāža no tērauda UPE 200 profīla,savienojot ar bultskrūvēm M14-klase 8.8,piemetinot pie ieliekamām detaļām-skatīt BK-2-10</t>
  </si>
  <si>
    <t>Salikto metāla pārsedžu SP-2-105(1gb) montāža no tērauda UPE 200 profīla,savienojot ar vītņstieni M14-klase 8.8,piemetinot pie ieliekamām detaļām-skatīt BK-2-10</t>
  </si>
  <si>
    <t>Salikto metāla pārsedžu SP-2-106(1gb) montāža no tērauda UPE 200 profīla,savienojot ar vītņstieni M14-klase 8.8,piemetinot pie ieliekamām detaļām-skatīt BK-2-10</t>
  </si>
  <si>
    <t>Atbalsta spilvenu betonēšanaar betonu C30/37,betonu sagatavo būvlaukumā,ieliekamo detaļu uzstādīšana</t>
  </si>
  <si>
    <t>Pārsegums (griezums 4-4;uz atzīmes -0.44;+2,26)-BK-5-10</t>
  </si>
  <si>
    <t>Monolītā pārseguma betonēšana,lūku aizbetonēšana no betona C30/37(LVS 156-1/2009),novibrē,betonu padod ar betona sūkni.</t>
  </si>
  <si>
    <t>Armtūras sietu d=8;d=10;d=12 izgatavošana,uzstādīšana,fiksatoru uzstādīšana mon.pārsegumam.Armatūras stiegru sagarināšanu,sasiešanu ar stiepli veic būvlaukumā,armatūra AIII</t>
  </si>
  <si>
    <t>Ieliekamo detaļu SBKL 150/150 uzstādīšana</t>
  </si>
  <si>
    <t>Tērauda siju IPE 220 montāža,stiprinot ar normālas precizitātes 8.8 klases skūvēm,piemetinot pie ieliekamām detaļām</t>
  </si>
  <si>
    <t>Tērauda konstrukciju notīrīšana no rūsas kopnēm</t>
  </si>
  <si>
    <t>Tērauda konstrukciju krāsošana,gruntēšana kopnēm</t>
  </si>
  <si>
    <t>Kāpnes (griezums 5-5)-BK-5-20</t>
  </si>
  <si>
    <t>Inventāro veidņu uzstādīšana,nojaukšana,eļļošana kāpņu laukumie,veidņu īre - 7 dienas</t>
  </si>
  <si>
    <t>Armtūras sietu d=8 izgatavošana,uzstādīšana,fiksatoru uzstādīšana kāpņu laukumiem.Armatūras stiegru sagarināšanu,sasiešanu ar stiepli veic būvlaukumā,armatūra AIII.Ieliekamo detaļu uzstādīšana no lokšņu tērauda</t>
  </si>
  <si>
    <t>Monolītā kāpņu laukumu betonēšana no betona C30/37,novibrē,betonu padod ar betona sūkni.</t>
  </si>
  <si>
    <t>Tērauda IPE 220 siju montāža,stiprinot ar normālas precizitātes 8.8 klases skūvēm,balsta plāksnes piemetinot pie sijām</t>
  </si>
  <si>
    <t>Betona pakāpienu montāža 1180x300X60</t>
  </si>
  <si>
    <t>Kāpņu ozolkoka margu uzstādīšana,apstrādātas ar lineļļu,saskaņā ar projekta risinājumu skatīt detaļu 5</t>
  </si>
  <si>
    <t>JumtI</t>
  </si>
  <si>
    <t>Jumts J-3</t>
  </si>
  <si>
    <t>Jumta seguma izbūve no cinkotā skārda loksnēm,stiprinot ar skrūvēm J-3</t>
  </si>
  <si>
    <t>Jumta latojuma ierīkošana no antiseptētām brusām 50x50-vismaz 2.šķiras koksne, ar mitrumu ne lielāku par 18%,no mūra un betona izolēt ar ruberoidu 2 kārtās,daļēji izmantojot esošās latas,stiprinot ar metāla kalumiem,skrūvēm</t>
  </si>
  <si>
    <t>Latojuma izbūve kondensa plēves stiprināšanai no antiseptētām koka brusām20x50 mm-vismaz 2.šķiras koksne, ar mitrumu ne lielāku par 18%,no mūra un betona izolēt ar ruberoidu 2 kārtās,stiprinot ar cinkotiem metāla kalumiem,skrūvēm</t>
  </si>
  <si>
    <t>Vertikālā llatojuma izbūve  no antiseptētām koka brusām 50x75,-vismaz 2.šķiras koksne, ar mitrumu ne lielāku par 18%,no mūra un betona izolēt ar ruberoidu 2 kārtās,stiprinot ar cinkotiem metāla kalumiem,skrūvēm</t>
  </si>
  <si>
    <t>Pretvēja plāksnes iestrādāšana jumtā 30 mm</t>
  </si>
  <si>
    <t>Kondensāta plēves ierīkošana</t>
  </si>
  <si>
    <t>Jumta esošo konstrukciju apstrāde ar antiseptiķiem,antipirēnu</t>
  </si>
  <si>
    <t>Jumts J-6</t>
  </si>
  <si>
    <t xml:space="preserve">Kārniņu jumta seguma izbūve no jauniem kārniņiem </t>
  </si>
  <si>
    <t>Tvaika izolāciju ierīkošana ar polietilēna plēves 1kārtā</t>
  </si>
  <si>
    <t>Siltumizolācija ar akmens vati b=150 mm</t>
  </si>
  <si>
    <t>Jumts J-7</t>
  </si>
  <si>
    <t>Kārniņu jumta seguma izbūve no esošiem kārniņiem</t>
  </si>
  <si>
    <t>Jumta lūkas izbūve 0,6x0,8 m</t>
  </si>
  <si>
    <t>Jumts J-8</t>
  </si>
  <si>
    <t>Jumta latojuma ierīkošana no antiseptētām brusām 100x50-vismaz 2.šķiras koksne, ar mitrumu ne lielāku par 18%,no mūra un betona izolēt ar ruberoidu 2 kārtās,daļēji izmantojot esošās latas,stiprinot ar metāla kalumiem,skrūvēm</t>
  </si>
  <si>
    <t>Siltumizolācija ar akmens vati b=150+100 mm</t>
  </si>
  <si>
    <t>Skaņas izolācijas izolācijas ierīkošana no akmens vates b=3cm</t>
  </si>
  <si>
    <t xml:space="preserve">Visiem jumtiem </t>
  </si>
  <si>
    <t>Kārniņu kores izbūve no jaunām korēm visiem jumtiem</t>
  </si>
  <si>
    <t>Kārniņu kores izbūve no esošām korēm visiem jumtiem</t>
  </si>
  <si>
    <t>Sateknes izbūve no cinkotā skārda,stiprinot ar skrūvēm,šuvju aizdare ar silikonu visiem jumtiem</t>
  </si>
  <si>
    <t>Pieslēgumu izbūve pie mūra sienām,brandmūra apdare no cinkotā skārda,stiprinot ar skrūvēm,šuvju aizdare ar silikonu visiem jumtiem</t>
  </si>
  <si>
    <t>Beramās vates izolācija ierīkošana virs griestiem 2.stāvā b=400-visiem jumtiem</t>
  </si>
  <si>
    <t>Cementa skaidu plātņu montāža 32 mm</t>
  </si>
  <si>
    <t>Lietus ūdens notekrenes 100 mmm montāža ar veidgabaliem,savienojuma vietas apstādāt ar silikonu visiem jumtiem</t>
  </si>
  <si>
    <t>Lietus ūdens notekcauruļu montāža ar veidgabaliem d=110 mm,uzstādot aizsargrežģi 1,7 m no zemes,savienojuma vietas apstādāt ar silikonu-visiem jumtiem</t>
  </si>
  <si>
    <t>Veramo logu montāža no masīkoka ;ārējās,iekšējās vērtnes,stikls-4mm;furnitūra pēc l-12;iesrādāta blīvgumija hermet.nodrošināšanai atbilstoši tehniskā projekta specifikācijai,stiprinot ar skavām,makrofleksu</t>
  </si>
  <si>
    <t>Logu bloks L-3-- 1,17x0,75m</t>
  </si>
  <si>
    <t>Logu bloks L-4- 1,12x0,57 m</t>
  </si>
  <si>
    <t>Logu bloks L-7-0,55x1,31m</t>
  </si>
  <si>
    <t>Logu bloks L-8-1,06x2,3m</t>
  </si>
  <si>
    <t>Logu bloks L-9-1,16x2,3m</t>
  </si>
  <si>
    <t>Logu bloks L-10-1,16x1,3m</t>
  </si>
  <si>
    <t>Logu bloks L-11-1,96x3,38m</t>
  </si>
  <si>
    <t>Logu bloks L-12-1,16x1,8m</t>
  </si>
  <si>
    <t>Logu bloks L-13-1,2x1,75 m</t>
  </si>
  <si>
    <t>Logu bloks L-14-1,13x1,75 m</t>
  </si>
  <si>
    <t>Logu bloks L-15-1,2x1,75 m</t>
  </si>
  <si>
    <t>Logu bloks L-19-1,12x0,6 m</t>
  </si>
  <si>
    <t>Logu bloks L-20-1,1x0,63 m</t>
  </si>
  <si>
    <t>Logu bloks L-21-0,3x0,3 m</t>
  </si>
  <si>
    <t>Aizsarfrēžģa izbūve zāles logiem mo metāla saskaņā ar projekta risinājumu - detaļa 1 un 2</t>
  </si>
  <si>
    <t>Ārējo dekoratīvo palodžu izbūve (atjaunošana) atbilstoši projekta risinājumiem</t>
  </si>
  <si>
    <t>Iekšējo priedes masīvkoka palodžu montāža;b=300 mm-par paraugu ;nemot esošās vēsturiskās palodzes dimensijas un frēzējuma profīlus.Palodzes apstrādāt ar lineļļu</t>
  </si>
  <si>
    <t>Amortizējošo lentu (termo) izbūve pa logu perimetru</t>
  </si>
  <si>
    <t>Masīvkoka durvju montāža ar slieksni,slēdzamas,D-7 -0,9x2,1m),stiprinot ar skavām,makrofleksu</t>
  </si>
  <si>
    <t>Masīvkoka durvju montāža bez slieksni,slēdzamas WC mehānisms,koka aploda pacelta 5 mm virs zemes,lai novērstu tās uzbriešanu.;D-13-0,8x2,1 m;El30,stiprinot ar skavām,makrofleksu</t>
  </si>
  <si>
    <t>Masīvkoka durvju montāža bez slieksni,slēdzamas WC mehānisms,koka aploda pacelta 5 mm virs zemes,lai novērstu tās uzbriešanu.;D-15-1x2,1 m,stiprinot ar skavām,makrofleksu;</t>
  </si>
  <si>
    <t>Masīvkoka durvju montāža ar slieksni,slēdzamas,ar iestrādātām blīvgumijām.(D-1 -1x2,1m),stiprinot ar skavām,makrofleksu</t>
  </si>
  <si>
    <t>Masīvkoka durvju montāža ar slieksni,slēdzamas,ar iestrādātām blīvgumijām.(D-2 -1,8x2,64m),stiprinot ar skavām,makrofleksu</t>
  </si>
  <si>
    <t>Masīvkoka durvju montāža ar slieksni,slēdzamas,ar iestrādātām blīvgumijām.(D-3 -1,8x2,1m),stiprinot ar skavām,makrofleksu</t>
  </si>
  <si>
    <t>Masīvkoka durvju montāža ar slieksni,slēdzamas,ar iestrādātām blīvgumijām.(D-4 -1,2x1,65m)-El30,stiprinot ar skavām,makrofleksu</t>
  </si>
  <si>
    <t>Masīvkoka durvju montāža ar slieksni,slēdzamas,ar iestrādātām blīvgumijām.(D-6 -1x2,1m)-El30/60,stiprinot ar skavām,makrofleksu</t>
  </si>
  <si>
    <t>Masīvkoka durvju montāža ar slieksni,slēdzamas,ar iestrādātām blīvgumijām.(D-14 -1,8x2,1m),stiprinot ar skavām,makrofleksu</t>
  </si>
  <si>
    <t>Masīvkoka durvju montāža ar slieksni,slēdzamas,ar iestrādātām blīvgumijām.(D-14 -1,8x2,1m)-El30,stiprinot ar skavām,makrofleksu</t>
  </si>
  <si>
    <t>Metāla durvju montāža,slēdzamas,ar slieksni,iestrādātas blīvgumijas,sertificētas ugunsdrošās El30 (D-16- 1x2,1m),stiprinot ar skavām,makrofleksu</t>
  </si>
  <si>
    <t>Masīvkoka durvju montāža ar slieksni,slēdzamas,ar iestrādātām blīvgumijām.(D-17 -0,6x0,9m)-gludas,stiprinot ar skavām,makrofleksu</t>
  </si>
  <si>
    <t>Masīvkoka durvju montāža ar slieksni,slēdzamas,ar iestrādātām blīvgumijām.(D-19 -0,9x2,1m)-El60,stiprinot ar skavām,makrofleksu</t>
  </si>
  <si>
    <t>Masīvkoka durvju montāža ar slieksni,slēdzamas,ar iestrādātām blīvgumijām.(D-20-1,1x2,1m),stiprinot ar skavām,makrofleksu</t>
  </si>
  <si>
    <t>Masīvkoka durvju montāža ar slieksni,slēdzamas,ar iestrādātām blīvgumijām.(D-23-1,18x2,1m),stiprinot ar skavām,makrofleksu</t>
  </si>
  <si>
    <t>Masīvkoka durvju montāža ar slieksni,slēdzamas,ar iestrādātām blīvgumijām.(D-24-0,9x2,1m),stiprinot ar skavām,makrofleksu</t>
  </si>
  <si>
    <t>Durvju aiļu apdare saskaņā ar projekta risinājumiem</t>
  </si>
  <si>
    <t>Šķembu pamatojuma ieīkošana grīdām 10 cm,blietējot G-1</t>
  </si>
  <si>
    <t>Smilts spilvena ierīkošana virs šķembu pamatojuma 20-30 mm;G-1</t>
  </si>
  <si>
    <t>Siltumizolācija ierīkošana grīdām 100 mm-ekskrudētais putopolistirols;G-1</t>
  </si>
  <si>
    <t>Siltumizolācija ierīkošana grīdām 100x2 mm-ekskrudētais putopolistirols;G-3</t>
  </si>
  <si>
    <t>Stiegrota betona pamatojuma ierīkošana no betona c25/30 ar Primex piedevām -80 mm,novibrējot.vadulu uzstādīšana</t>
  </si>
  <si>
    <t>Filtrauduma ieklāšana grīdām;G-1;G-3;G-10</t>
  </si>
  <si>
    <t>Betona B30 iestrāde grīdām ar Primex piedevām 10 cm ;G-3</t>
  </si>
  <si>
    <t>Betona B30 iestrāde grīdām ar Primex piedevām 5 cm ;G-9</t>
  </si>
  <si>
    <t>Betona B30 iestrāde grīdām ar Primex piedevām 7 cm ;G=5</t>
  </si>
  <si>
    <t>Flīžu grīdas flīzēšana ar flīžu līmi,krustiņu uzstādīšana,šuvju apstrāde ar šuvju mastiku seglīstu flīzēšana saskaņā ar projekta risinājumu</t>
  </si>
  <si>
    <t>Linoleja grīdas ierīkošana,linoleja līme,šuvju aukla,grīdlīstes pielikšana;saskaņā ar interjera projektu,nodilumizturība mazāk par 0,08 mm</t>
  </si>
  <si>
    <t>Siltumizolācija no akmens vates 200 mm ;G-10</t>
  </si>
  <si>
    <t>Hidroizolācijas ierīkošana;G-5;G-9</t>
  </si>
  <si>
    <t>Skaņas izolācijas izveidošana 20 mm no akmens vates;G-9</t>
  </si>
  <si>
    <t>Skaņas izolācijas izveidošana 30 mm no akmens vates;G-5</t>
  </si>
  <si>
    <t>Dēļu grīdas,gulšņu ierīkošana,slīpēšana,lakošana</t>
  </si>
  <si>
    <t>Zāles grīdas izbūve -DURACUSHION II vai analogas</t>
  </si>
  <si>
    <t>Balkona grīdas izbūve,koka statņu uzstādīšana ( imregnēts dēļu klājs 40mm,antiseptēti koka gulšņi,hudtoizolācija,griestu koka karkass,spundēti apdares dēļi)</t>
  </si>
  <si>
    <t>Koka karkasa izbūve griestiem 50 mm,saskaņā ar projekta risinājumiem</t>
  </si>
  <si>
    <t>Gipškartona griesti metāla karkasā,saskaņā ar projekta risinājumiem</t>
  </si>
  <si>
    <t>Tērauda siju apdare ar rēģipš a plātnēm,metāla CD karkasā ,stiprinot ar dībeļiem,skrūvēm telpā 1.07,virsmu gruntēšana,krāsošana</t>
  </si>
  <si>
    <t>Sienu apmetuma izveidošana mūra sienām</t>
  </si>
  <si>
    <t>Mūra  sienu sagatavošanas krāsošanai (špaktelēšana, slīpēšana)</t>
  </si>
  <si>
    <t>Sienu flīzēšana ar līžu līmi,krustiņu uzstādīšana,šsuvju apstrāde</t>
  </si>
  <si>
    <t>Esošo sienu apmetuma remonts</t>
  </si>
  <si>
    <t>Vecās krāsas noņemsana sienām</t>
  </si>
  <si>
    <t xml:space="preserve">Esošo sienu gruntēšana,krāsošana saskaņā </t>
  </si>
  <si>
    <t>Metāla siju apdare ar riģipsi metāla karkasā</t>
  </si>
  <si>
    <t>Logu,durvju  aiļu krāsošana ar Tikkurila vai analogām krāsām</t>
  </si>
  <si>
    <t>Sienu vertikālā hidroizolācija ar vincents polyline HIDROPLAST vai analogu mitrās telpās</t>
  </si>
  <si>
    <t>Dekoratīvo joslu,karnīzes(dzegas) atjaunošana saskaņā ar Pasūtītāja prasībām</t>
  </si>
  <si>
    <t>Nišu atjaunošana zem zāles jumtiem</t>
  </si>
  <si>
    <t>Brandmūra skārda seguma demontāža,jaunu seguma izbūve no cinkotā skārda stiprinot ar dībeļiem</t>
  </si>
  <si>
    <t>Dekoratīvo palodžu atjaunošana</t>
  </si>
  <si>
    <t>Cokola apdare ar kaļķu krāsām saskaņā ar projekta risinājumu</t>
  </si>
  <si>
    <t>Fasādes krāsošana ar kaļķu krāsām saskaņā ar projekta risinājumu</t>
  </si>
  <si>
    <t>Logu aiļu apdare fasādē</t>
  </si>
  <si>
    <t>Fasādes apmetuma remonts</t>
  </si>
  <si>
    <t>Vecās krāsas noņemsana sienām fasādē</t>
  </si>
  <si>
    <t>Logu bloka L-4-imitācija- 1,12x0,57 m.Dekoratīvais logu krāsojums paredzēts bez aizkaru imitācijas</t>
  </si>
  <si>
    <t>Sastatņu uzdādīšana,nojaukšana.īre,aizsargsieta uzstādīšana</t>
  </si>
  <si>
    <t>Betona kāpņu izbūve saskaņā arprojekta risinājumu,veidņu uzstādīšana,nojaukšana,betonēšanas darbi-pie ass4-D</t>
  </si>
  <si>
    <t>Betona kāpņu izbūve saskaņā arprojekta risinājumu,veidņu uzstādīšana,nojaukšana,betonēšanas darbi-telpā -1.33</t>
  </si>
  <si>
    <t>Kāpņu margu izbūve saskaņā ar projekta risinājumu (detaļa 5)-telpā -1.34;;telpā 1.35;telpā 1.13</t>
  </si>
  <si>
    <t>Koka margu izbūve kāpnēm un balkonam-ēkai starp asīm 1-3</t>
  </si>
  <si>
    <t>Betona pakāpienu slipēšana,apstrāde ar pretputekļu pārklājumu</t>
  </si>
  <si>
    <t>Esošās lūkas aizbetonēšana ar betonu C30/37,veidņu uzstādīšana,nojaukšana ēkai pie asīm 1-3</t>
  </si>
  <si>
    <t>Lūkas daļeja atjaunošana</t>
  </si>
  <si>
    <t>Pagaidu lūkas izkalšana pārsegumā telpā 1.21.lūkas aixmūrēšana</t>
  </si>
  <si>
    <t>Kājslauķu iebūve saskaņā ar projekta risinājumu 0,6x0,9m</t>
  </si>
  <si>
    <t>Kājslauķu iebūve saskaņā ar projekta risinājumu 2x1,6 m</t>
  </si>
  <si>
    <t>Pakāpienu atjaunošana</t>
  </si>
  <si>
    <t>Ozolkoka virsmas izbūve telpā 1.12</t>
  </si>
  <si>
    <t>Lūkas izbūve uz pažobeli saskaņā ar projekta risinājumu</t>
  </si>
  <si>
    <t>Slīpo paceļamo platformu 770x1050 mm WIMEX V-74 uzstādīšana</t>
  </si>
  <si>
    <t>Ģērtuves ozolkokoka drēbju pakarināmo uzstādīšana skatīt detaļu 10</t>
  </si>
  <si>
    <t>Kāpņu izbūve telpā -1.04 saskaņā ar projekta risinājumu-8pak.</t>
  </si>
  <si>
    <t>Būvdarbu apjomu aprēķins Nr.3- 2</t>
  </si>
  <si>
    <t>Ūdensapgāde iekšējā -  3.kārta</t>
  </si>
  <si>
    <t>Izolācija D16x13 mm</t>
  </si>
  <si>
    <t>Būvdarbu apjomu aprēķins Nr.3- 3</t>
  </si>
  <si>
    <t>Iekšējā saimnieciskā kanalizācija - 3.kārta</t>
  </si>
  <si>
    <t>Ugunsdrošā manžete d=75</t>
  </si>
  <si>
    <t>Ugunsdrošā manžete d=50</t>
  </si>
  <si>
    <t>Būvdarbu apjomu aprēķins Nr. 3-4</t>
  </si>
  <si>
    <t>Apkure  3.kārta</t>
  </si>
  <si>
    <t>Ribas radiatori Delta Laserline ar apakšējo pieslēgumu DLV6040-16/44</t>
  </si>
  <si>
    <t>Radiatori Plan Multi ar sānu pieslēgumu 22P-400-720-Purmo</t>
  </si>
  <si>
    <t>Radiatori Plan Multi ar sānu pieslēgumu 22P-400-920-Purmo</t>
  </si>
  <si>
    <t>Radiatori Plan Multi ar apakšējo pieslēgumu 11P-400-400-Purmo</t>
  </si>
  <si>
    <t>Radiatori Plan Multi ar apakšējo pieslēgumu 11P-400-520-Purmo</t>
  </si>
  <si>
    <t>Radiatori Plan Multi ar apakšējo pieslēgumu 11P-400-600--Purmo</t>
  </si>
  <si>
    <t>Radiatori Plan Multi ar apakšējo pieslēgumu 11P-400-720-Purmo</t>
  </si>
  <si>
    <t>Radiatori Plan Multi ar apakšējo pieslēgumu 11P-400-800 -Purmo</t>
  </si>
  <si>
    <t>Radiatori Plan Multi ar apakšējo pieslēgumu 21P-400-720-Purmo</t>
  </si>
  <si>
    <t>Radiatori Plan Multi ar apakšējo pieslēgumu 21P-400-1400-Purmo</t>
  </si>
  <si>
    <t>Radiatori Plan Multi ar apakšējo pieslēgumu 22P-400-400 -Purmo</t>
  </si>
  <si>
    <t>Radiatori Plan Multi ar apakšējo pieslēgumu 22P-400-520 -Purmo</t>
  </si>
  <si>
    <t>Radiatori Plan Multi ar apakšējo pieslēgumu 22P-400-600-Purmo</t>
  </si>
  <si>
    <t>Radiatori Plan Multi ar apakšējo pieslēgumu 22P-400-720-Purmo</t>
  </si>
  <si>
    <t>Radiatori Plan Multi ar apakšējo pieslēgumu 22P-400-800 -Purmo</t>
  </si>
  <si>
    <t>Radiatori Plan Multi ar apakšējo pieslēgumu 22P-400-1000-Purmo</t>
  </si>
  <si>
    <t>Radiatori Plan Multi ar apakšējo pieslēgumu 22P-500-1400-Purmo</t>
  </si>
  <si>
    <t>Radiatoru divcauruļsistēmu termostatiskie vārsti Ø 1/2"</t>
  </si>
  <si>
    <t>Radiatoru divcauruļsistēmu noslēgvārsti Ø 1/2"</t>
  </si>
  <si>
    <t>Lodveida krāns Ø 1 1/4"</t>
  </si>
  <si>
    <t>Balans. vārsts Ø 1/2" ar izlaidi</t>
  </si>
  <si>
    <t>Balans. vārsts Ø 1" ar izlaidi</t>
  </si>
  <si>
    <t>Balans. vārsts Ø 1 1/4" ar izlaidi</t>
  </si>
  <si>
    <t>Plastmasas kompozitas caurules  SDR 7.4 Ø 40x5.5</t>
  </si>
  <si>
    <t>Siltumizolācija  Ø 40 s=20mm</t>
  </si>
  <si>
    <t>Būvdarbu apjomu aprēķins Nr. 3--5</t>
  </si>
  <si>
    <t>Ventilācija  3.kārta</t>
  </si>
  <si>
    <t xml:space="preserve">Pieplūdes difuzors DVS-P-100 </t>
  </si>
  <si>
    <t>Pieplūdes difuzors DVS-P-160</t>
  </si>
  <si>
    <t>Pieplūdes reg. reste JR-5/2G 200x100h</t>
  </si>
  <si>
    <t>Nosūces reg. reste JR-5/2F 600x400</t>
  </si>
  <si>
    <t>Nosūces reg. reste JR-5/2F 800x400</t>
  </si>
  <si>
    <t>Nosūces reg. reste JR-1/2F 200x100h</t>
  </si>
  <si>
    <t>Nosūces reg. reste SK-3 625x225H</t>
  </si>
  <si>
    <t xml:space="preserve">Pieplūdes/nosīces difuzors KD-2 Nr.3 ar pieslēg.kārbu DRSH-160 </t>
  </si>
  <si>
    <t>Gaisa apaļais regulējošais vārsts ar rokas vadība SPI-500</t>
  </si>
  <si>
    <t>Apaļais ugundrošības vārsts EI 120 min UVA120-Ø200</t>
  </si>
  <si>
    <t>Apaļais ugundrošības vārsts EI 120 min UVA120-Ø400</t>
  </si>
  <si>
    <t>Apaļais ugundrošības vārsts EI 120 min UVA120-Ø500</t>
  </si>
  <si>
    <t>Tīrīšanas lūkas RLL Ø 315</t>
  </si>
  <si>
    <t>Tīrīšanas lūkas RLL Ø 400</t>
  </si>
  <si>
    <t>Tīrīšanas lūkas RLL Ø 500</t>
  </si>
  <si>
    <t>Apaļas trokšņu slāpētājs LDC-500-900</t>
  </si>
  <si>
    <t>Gaisa vadi no cinkotā tērauda Ø 500</t>
  </si>
  <si>
    <t>Pāreja no cinkotā tērauda ar gumiju Ø 100/Ø 160</t>
  </si>
  <si>
    <t>Pāreja no cinkotā tērauda ar gumiju Ø 100/Ø 200</t>
  </si>
  <si>
    <t>Pāreja no cinkotā tērauda ar gumiju Ø 160/300x100</t>
  </si>
  <si>
    <t>Pāreja no cinkotā tērauda ar gumiju Ø 200/Ø 315</t>
  </si>
  <si>
    <t>Pāreja no cinkotā tērauda ar gumiju Ø 250/Ø 400</t>
  </si>
  <si>
    <t>Pāreja no cinkotā tērauda ar gumiju Ø 400/Ø 500</t>
  </si>
  <si>
    <t>Sānu pievienojums ar gumiju  no cinkotā tērauda  Ø 100/ Ø 100</t>
  </si>
  <si>
    <t>Sānu pievienojums ar gumiju  no cinkotā tērauda  Ø 125/ Ø 200</t>
  </si>
  <si>
    <t>Sānu pievienojums ar gumiju  no cinkotā tērauda  Ø 160/ 200x200</t>
  </si>
  <si>
    <t>Sānu pievienojums ar gumiju  no cinkotā tērauda  Ø 160/ Ø 400</t>
  </si>
  <si>
    <t>Sānu pievienojums ar gumiju  no cinkotā tērauda  Ø 200/ Ø 400</t>
  </si>
  <si>
    <t>Sānu pievienojums ar gumiju  no cinkotā tērauda  Ø 200/ Ø 500</t>
  </si>
  <si>
    <t>Sānu pievienojums ar gumiju  no cinkotā tērauda  Ø 315/ Ø 400</t>
  </si>
  <si>
    <t>Sānu pievienojums ar gumiju  no cinkotā tērauda  Ø 400/ Ø 400</t>
  </si>
  <si>
    <t>Sānu pievienojums ar gumiju  no cinkotā tērauda  Ø 400/ Ø 630</t>
  </si>
  <si>
    <t>Līkumi 90º  ar gumiju  no cinkotā tērauda Ø 200</t>
  </si>
  <si>
    <t>Līkumi 90º  ar gumiju  no cinkotā tērauda Ø 500</t>
  </si>
  <si>
    <t>Ventilācijas sistēma PN-3-montāža,palaišana,pārbaude</t>
  </si>
  <si>
    <t xml:space="preserve">Pieplūdes/nosīces difuzors KD-16-125 ar pieslēg.kārbu DR </t>
  </si>
  <si>
    <t xml:space="preserve">Pieplūdes/nosīces difuzors KD-16-250 ar pieslēg.kārbu DR </t>
  </si>
  <si>
    <t>Gaisa taisnstūra regulējošais vārsts ar rokas vadība 400x200</t>
  </si>
  <si>
    <t>Gaisa taisnstūra regulējošais vārsts ar rokas vadība 400x300</t>
  </si>
  <si>
    <t>Apaļais ugundrošības vārsts EI 120 min UVA120-Ø125</t>
  </si>
  <si>
    <t>Vienvirzena vārsts VKK Ø 200</t>
  </si>
  <si>
    <t>Gaisa vadi no cinkotā tērauda 400x200</t>
  </si>
  <si>
    <t>Gaisa vadi no cinkotā tērauda 400x300</t>
  </si>
  <si>
    <t>Pāreja no cinkotā tērauda ar gumiju Ø 125/Ø 200</t>
  </si>
  <si>
    <t>Pāreja no cinkotā tērauda ar gumiju Ø 200/300x200</t>
  </si>
  <si>
    <t>Pāreja no cinkotā tērauda ar gumiju 400x200h/400x300h</t>
  </si>
  <si>
    <t>Sānu pievienojums ar gumiju  no cinkotā tērauda  Ø 100/ 300x200h</t>
  </si>
  <si>
    <t>Sānu pievienojums ar gumiju  no cinkotā tērauda  Ø 100/ 400x200h</t>
  </si>
  <si>
    <t>Sānu pievienojums ar gumiju  no cinkotā tērauda  Ø 100/ 400x300h</t>
  </si>
  <si>
    <t>Sānu pievienojums ar gumiju  no cinkotā tērauda  Ø 125/ 400x200h</t>
  </si>
  <si>
    <t>Sānu pievienojums ar gumiju  no cinkotā tērauda  Ø 160/ 400x200h</t>
  </si>
  <si>
    <t>Sānu pievienojums ar gumiju  no cinkotā tērauda  Ø 160/ 400x300h</t>
  </si>
  <si>
    <t>Sānu pievienojums ar gumiju  no cinkotā tērauda  Ø 200/ 400x300h</t>
  </si>
  <si>
    <t>Līkumi 90º  ar gumiju  no cinkotā tērauda 400x200h</t>
  </si>
  <si>
    <t>Līkumi 90º  ar gumiju  no cinkotā tērauda 400x300h</t>
  </si>
  <si>
    <t>Tīrīšanas lūkas RLL 400x200</t>
  </si>
  <si>
    <t>Tīrīšanas lūkas RLL 400x300</t>
  </si>
  <si>
    <t>Vienvirzena vārsts VKK Ø 250</t>
  </si>
  <si>
    <t>Ventilācijas sistēma N-4-montāža,palaišana,pārbaude</t>
  </si>
  <si>
    <t>Āra reste YGAV 200</t>
  </si>
  <si>
    <t>Būvdarbu apjomu aprēķins Nr.3--6</t>
  </si>
  <si>
    <t>Elektroapgāde 3.kārta</t>
  </si>
  <si>
    <t>Grupu sadale GS02 (ind);v/a;(slēdzis 3F250A-1gb;aut.sl.1FC16A-4gb;aut.sl.1FB16A-3gb.laika relejs uz sliedes-1gb)</t>
  </si>
  <si>
    <t>Grupu sadale GS11(ind.kompl),z/a (slēdzis 3F40A-1gb;aut.sl.3FC16A-3gb;;aut.sl.1FB16A-5gb;;aut.sl.1FB10A-11gb;aut.sl.1FB6A-2gb;;noplūdes strāvas atzsardz.2p,16A,30mA-6gb)</t>
  </si>
  <si>
    <t>Grupu sadale GS12(ind.kompl),z/a (slēdzis 3F25A-1gb;aut.sl.1FC16A-5gb;;aut.sl.1FB10A-7gb;;noplūdes strāvas atzsardz.2p,16A,30mA-1gb;aika relejs uz sliedes-1gb)</t>
  </si>
  <si>
    <t>Grupu sadale GS22(ind.kompl),z/a (slēdzis 3F25A-1gb;aut.sl.1FC16A-4gb;;aut.sl.1FB10A-6gb;;noplūdes strāvas atzsardz.2p,16A,30mA-6gb;)</t>
  </si>
  <si>
    <t>Kabeļi ar vara dzīslām NYM 5X2,5</t>
  </si>
  <si>
    <t>Rozete ar zem.spaili,IP44;z/a</t>
  </si>
  <si>
    <t>Rozete ar zem.spaili,IP44;v/a</t>
  </si>
  <si>
    <t>Pārslēdzis,z/a,IP44 Valena</t>
  </si>
  <si>
    <t>Krēslas slēdzis,v/a,IP56</t>
  </si>
  <si>
    <t>Gaismeklis ar lumin.spuldzēm T8 2x28W;IP20, kāpņu telpās</t>
  </si>
  <si>
    <t>Gaismeklis ar HS spuldzi 250W PETRO,iebūvējams</t>
  </si>
  <si>
    <t>Gaismeklis ar lumin.spuldzēm 4x18W;IP20;v/a</t>
  </si>
  <si>
    <t>Akumulatora baterija gaismeklim ;t=3h</t>
  </si>
  <si>
    <t>Būvdarbu apjomu aprēķins Nr.3--7</t>
  </si>
  <si>
    <t>Ugunsdzēsības automātiskā signalizācija  3.kārta</t>
  </si>
  <si>
    <t>Būvdarbu apjomu aprēķins Nr. 3--8</t>
  </si>
  <si>
    <t>Apsardzes sistēma 3.kārta</t>
  </si>
  <si>
    <t>Bezvadu rūteris</t>
  </si>
  <si>
    <t>Caurule gofrēta d16</t>
  </si>
  <si>
    <t>Pasūtījuma Nr.</t>
  </si>
  <si>
    <t xml:space="preserve">Sastādīja                                              </t>
  </si>
</sst>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_(* #,##0.00_);_(* \(#,##0.00\);_(* &quot;-&quot;??_);_(@_)"/>
    <numFmt numFmtId="166" formatCode="#,##0.0"/>
    <numFmt numFmtId="167" formatCode="0&quot;cilv&quot;"/>
  </numFmts>
  <fonts count="49">
    <font>
      <sz val="10"/>
      <name val="Arial"/>
      <family val="2"/>
    </font>
    <font>
      <sz val="10"/>
      <name val="Arial Narrow"/>
      <family val="2"/>
    </font>
    <font>
      <b/>
      <sz val="10"/>
      <name val="Arial Narrow"/>
      <family val="2"/>
    </font>
    <font>
      <sz val="9"/>
      <name val="Arial Narrow"/>
      <family val="2"/>
    </font>
    <font>
      <sz val="10"/>
      <color indexed="8"/>
      <name val="Arial Narrow"/>
      <family val="2"/>
    </font>
    <font>
      <vertAlign val="subscript"/>
      <sz val="10"/>
      <name val="Arial Narrow"/>
      <family val="2"/>
    </font>
    <font>
      <vertAlign val="superscript"/>
      <sz val="10"/>
      <name val="Arial Narrow"/>
      <family val="2"/>
    </font>
    <font>
      <sz val="10"/>
      <name val="Helv"/>
      <family val="0"/>
    </font>
    <font>
      <sz val="8"/>
      <name val="Arial"/>
      <family val="2"/>
    </font>
    <font>
      <i/>
      <sz val="10"/>
      <name val="Arial Narrow"/>
      <family val="2"/>
    </font>
    <font>
      <b/>
      <i/>
      <sz val="10"/>
      <name val="Arial Narrow"/>
      <family val="2"/>
    </font>
    <font>
      <sz val="10"/>
      <color indexed="10"/>
      <name val="Arial Narrow"/>
      <family val="2"/>
    </font>
    <font>
      <b/>
      <sz val="8"/>
      <name val="Tahoma"/>
      <family val="0"/>
    </font>
    <font>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
      <left style="thin"/>
      <right>
        <color indexed="63"/>
      </right>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top>
        <color indexed="63"/>
      </top>
      <bottom style="thin"/>
    </border>
    <border>
      <left>
        <color indexed="63"/>
      </left>
      <right>
        <color indexed="63"/>
      </right>
      <top>
        <color indexed="63"/>
      </top>
      <bottom style="thin">
        <color indexed="8"/>
      </bottom>
    </border>
    <border>
      <left>
        <color indexed="63"/>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98">
    <xf numFmtId="0" fontId="0" fillId="0" borderId="0" xfId="0" applyAlignment="1">
      <alignment/>
    </xf>
    <xf numFmtId="0" fontId="1" fillId="0" borderId="0" xfId="0" applyFont="1" applyFill="1" applyAlignment="1">
      <alignment/>
    </xf>
    <xf numFmtId="2" fontId="1" fillId="0" borderId="0" xfId="0" applyNumberFormat="1" applyFont="1" applyFill="1" applyAlignment="1">
      <alignment/>
    </xf>
    <xf numFmtId="0" fontId="1" fillId="0" borderId="0" xfId="0" applyFont="1" applyFill="1" applyAlignment="1">
      <alignment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Fill="1" applyBorder="1" applyAlignment="1">
      <alignment/>
    </xf>
    <xf numFmtId="0" fontId="3" fillId="0" borderId="0" xfId="0" applyFont="1" applyFill="1" applyAlignment="1">
      <alignment/>
    </xf>
    <xf numFmtId="0" fontId="1" fillId="0" borderId="10" xfId="0" applyNumberFormat="1" applyFont="1" applyBorder="1" applyAlignment="1">
      <alignment horizont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xf>
    <xf numFmtId="0" fontId="1" fillId="0" borderId="10" xfId="0" applyFont="1" applyFill="1" applyBorder="1" applyAlignment="1">
      <alignment/>
    </xf>
    <xf numFmtId="0" fontId="0" fillId="0" borderId="10" xfId="0" applyBorder="1" applyAlignment="1">
      <alignment/>
    </xf>
    <xf numFmtId="0" fontId="1" fillId="0" borderId="0" xfId="0" applyFont="1" applyFill="1" applyBorder="1" applyAlignment="1">
      <alignment/>
    </xf>
    <xf numFmtId="2" fontId="1" fillId="0" borderId="10" xfId="0" applyNumberFormat="1" applyFont="1" applyFill="1" applyBorder="1" applyAlignment="1">
      <alignment horizontal="center"/>
    </xf>
    <xf numFmtId="0" fontId="1" fillId="0" borderId="10" xfId="0" applyFont="1" applyBorder="1" applyAlignment="1">
      <alignment/>
    </xf>
    <xf numFmtId="0" fontId="1" fillId="0" borderId="10" xfId="0" applyFont="1" applyBorder="1" applyAlignment="1">
      <alignment horizontal="left" wrapText="1"/>
    </xf>
    <xf numFmtId="0" fontId="1" fillId="0" borderId="11" xfId="0" applyFont="1" applyFill="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horizontal="left" vertical="center" wrapText="1"/>
    </xf>
    <xf numFmtId="0" fontId="1" fillId="0" borderId="10" xfId="0" applyFont="1" applyBorder="1" applyAlignment="1">
      <alignment horizontal="center"/>
    </xf>
    <xf numFmtId="49" fontId="1" fillId="0" borderId="10" xfId="0" applyNumberFormat="1" applyFont="1" applyFill="1" applyBorder="1" applyAlignment="1">
      <alignment/>
    </xf>
    <xf numFmtId="0" fontId="1" fillId="0" borderId="0" xfId="0" applyNumberFormat="1"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wrapText="1"/>
    </xf>
    <xf numFmtId="49" fontId="1" fillId="0" borderId="12" xfId="0" applyNumberFormat="1" applyFont="1" applyBorder="1" applyAlignment="1">
      <alignment horizontal="center"/>
    </xf>
    <xf numFmtId="0" fontId="1" fillId="0" borderId="10" xfId="0" applyFont="1" applyFill="1" applyBorder="1" applyAlignment="1">
      <alignment horizontal="center" vertical="center" textRotation="90" wrapText="1"/>
    </xf>
    <xf numFmtId="2" fontId="1" fillId="0" borderId="10" xfId="0" applyNumberFormat="1" applyFont="1" applyFill="1" applyBorder="1" applyAlignment="1">
      <alignment horizontal="center" vertical="center" textRotation="90" wrapText="1"/>
    </xf>
    <xf numFmtId="0" fontId="1" fillId="0" borderId="10" xfId="0" applyNumberFormat="1" applyFont="1" applyBorder="1" applyAlignment="1">
      <alignment horizontal="center" wrapText="1"/>
    </xf>
    <xf numFmtId="0" fontId="1" fillId="0" borderId="0" xfId="0" applyFont="1" applyAlignment="1">
      <alignment/>
    </xf>
    <xf numFmtId="0" fontId="1" fillId="0" borderId="0" xfId="0" applyFont="1" applyAlignment="1">
      <alignment horizontal="left"/>
    </xf>
    <xf numFmtId="0" fontId="1" fillId="0" borderId="13" xfId="0" applyFont="1" applyBorder="1" applyAlignment="1">
      <alignment horizontal="center"/>
    </xf>
    <xf numFmtId="0" fontId="1" fillId="0" borderId="13" xfId="0" applyFont="1" applyBorder="1" applyAlignment="1">
      <alignment horizontal="center" wrapText="1"/>
    </xf>
    <xf numFmtId="0" fontId="1" fillId="0" borderId="13" xfId="0" applyFont="1" applyBorder="1" applyAlignment="1">
      <alignment wrapText="1"/>
    </xf>
    <xf numFmtId="0" fontId="1" fillId="0" borderId="14" xfId="0" applyFont="1" applyBorder="1" applyAlignment="1">
      <alignment/>
    </xf>
    <xf numFmtId="0" fontId="1" fillId="0" borderId="11" xfId="0" applyNumberFormat="1" applyFont="1" applyBorder="1" applyAlignment="1">
      <alignment horizontal="center"/>
    </xf>
    <xf numFmtId="0" fontId="3" fillId="0" borderId="11" xfId="0" applyFont="1" applyFill="1" applyBorder="1" applyAlignment="1">
      <alignment/>
    </xf>
    <xf numFmtId="0" fontId="1" fillId="0" borderId="13" xfId="0" applyFont="1" applyFill="1" applyBorder="1" applyAlignment="1">
      <alignment/>
    </xf>
    <xf numFmtId="0" fontId="1" fillId="0" borderId="13" xfId="0" applyFont="1" applyBorder="1" applyAlignment="1">
      <alignment/>
    </xf>
    <xf numFmtId="0" fontId="1" fillId="0" borderId="0" xfId="0" applyFont="1" applyFill="1" applyBorder="1" applyAlignment="1">
      <alignment vertical="center" wrapText="1"/>
    </xf>
    <xf numFmtId="0" fontId="0" fillId="0" borderId="11" xfId="0" applyBorder="1" applyAlignment="1">
      <alignment/>
    </xf>
    <xf numFmtId="0" fontId="1" fillId="0" borderId="13" xfId="0" applyFont="1" applyBorder="1" applyAlignment="1">
      <alignment/>
    </xf>
    <xf numFmtId="49" fontId="1" fillId="0" borderId="13" xfId="0" applyNumberFormat="1" applyFont="1" applyBorder="1" applyAlignment="1">
      <alignment horizontal="center"/>
    </xf>
    <xf numFmtId="0" fontId="1" fillId="0" borderId="15" xfId="0" applyFont="1" applyBorder="1" applyAlignment="1">
      <alignment/>
    </xf>
    <xf numFmtId="0" fontId="1" fillId="0" borderId="11" xfId="0" applyFont="1" applyFill="1" applyBorder="1" applyAlignment="1">
      <alignment/>
    </xf>
    <xf numFmtId="49" fontId="1" fillId="0" borderId="13" xfId="0" applyNumberFormat="1" applyFont="1" applyBorder="1" applyAlignment="1">
      <alignment/>
    </xf>
    <xf numFmtId="0" fontId="1" fillId="0" borderId="13" xfId="0" applyFont="1" applyFill="1" applyBorder="1" applyAlignment="1">
      <alignment horizontal="center"/>
    </xf>
    <xf numFmtId="0" fontId="1" fillId="0" borderId="13" xfId="0" applyFont="1" applyFill="1" applyBorder="1" applyAlignment="1">
      <alignment horizontal="left" wrapText="1"/>
    </xf>
    <xf numFmtId="0" fontId="1" fillId="0" borderId="13" xfId="0" applyFont="1" applyBorder="1" applyAlignment="1">
      <alignment horizontal="left" vertical="center" wrapText="1"/>
    </xf>
    <xf numFmtId="0" fontId="1" fillId="0" borderId="13" xfId="0" applyFont="1" applyBorder="1" applyAlignment="1">
      <alignment horizontal="center" vertical="center"/>
    </xf>
    <xf numFmtId="0" fontId="9" fillId="0" borderId="16" xfId="0" applyFont="1" applyFill="1" applyBorder="1" applyAlignment="1" applyProtection="1">
      <alignment horizontal="center" vertical="center" wrapText="1"/>
      <protection/>
    </xf>
    <xf numFmtId="0" fontId="1" fillId="0" borderId="13" xfId="0" applyFont="1" applyFill="1" applyBorder="1" applyAlignment="1">
      <alignment horizontal="center" wrapText="1"/>
    </xf>
    <xf numFmtId="0" fontId="1" fillId="0" borderId="15" xfId="0" applyFont="1" applyBorder="1" applyAlignment="1">
      <alignment horizontal="center"/>
    </xf>
    <xf numFmtId="0" fontId="1" fillId="0" borderId="13" xfId="0" applyNumberFormat="1" applyFont="1" applyBorder="1" applyAlignment="1">
      <alignment horizontal="center"/>
    </xf>
    <xf numFmtId="0" fontId="1" fillId="0" borderId="17" xfId="0" applyFont="1" applyBorder="1" applyAlignment="1">
      <alignment/>
    </xf>
    <xf numFmtId="0" fontId="1" fillId="0" borderId="13" xfId="0" applyFont="1" applyBorder="1" applyAlignment="1">
      <alignment horizontal="left" wrapText="1"/>
    </xf>
    <xf numFmtId="0" fontId="1" fillId="0" borderId="13" xfId="0" applyFont="1" applyBorder="1" applyAlignment="1">
      <alignment horizontal="center" vertical="center" wrapText="1"/>
    </xf>
    <xf numFmtId="0" fontId="2" fillId="0" borderId="13" xfId="0" applyFont="1" applyFill="1" applyBorder="1" applyAlignment="1">
      <alignment horizontal="center"/>
    </xf>
    <xf numFmtId="2" fontId="1" fillId="0" borderId="13" xfId="0" applyNumberFormat="1" applyFont="1" applyFill="1" applyBorder="1" applyAlignment="1">
      <alignment horizontal="center"/>
    </xf>
    <xf numFmtId="0" fontId="1" fillId="0" borderId="13" xfId="0" applyFont="1" applyFill="1" applyBorder="1" applyAlignment="1">
      <alignment horizontal="center" vertical="center"/>
    </xf>
    <xf numFmtId="2" fontId="1" fillId="0" borderId="13" xfId="0" applyNumberFormat="1" applyFont="1" applyFill="1" applyBorder="1" applyAlignment="1">
      <alignment horizontal="center" vertical="center"/>
    </xf>
    <xf numFmtId="1" fontId="1" fillId="0" borderId="13"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3"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1" fillId="33" borderId="13" xfId="0" applyFont="1" applyFill="1" applyBorder="1" applyAlignment="1">
      <alignment horizontal="left" vertical="center" wrapText="1"/>
    </xf>
    <xf numFmtId="0" fontId="2" fillId="0" borderId="13" xfId="0" applyFont="1" applyBorder="1" applyAlignment="1">
      <alignment horizontal="center" wrapText="1"/>
    </xf>
    <xf numFmtId="0" fontId="1" fillId="0" borderId="18" xfId="0" applyFont="1" applyBorder="1" applyAlignment="1">
      <alignment horizontal="center"/>
    </xf>
    <xf numFmtId="0" fontId="1" fillId="0" borderId="11" xfId="0" applyFont="1" applyBorder="1" applyAlignment="1">
      <alignment horizontal="center" wrapText="1"/>
    </xf>
    <xf numFmtId="0" fontId="1" fillId="0" borderId="1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9" xfId="0" applyFont="1" applyBorder="1" applyAlignment="1">
      <alignment horizontal="left" wrapText="1"/>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horizontal="center"/>
    </xf>
    <xf numFmtId="2" fontId="1" fillId="0" borderId="13" xfId="0" applyNumberFormat="1" applyFont="1" applyFill="1" applyBorder="1" applyAlignment="1">
      <alignment horizontal="center" wrapText="1"/>
    </xf>
    <xf numFmtId="0" fontId="0" fillId="0" borderId="13" xfId="0" applyBorder="1" applyAlignment="1">
      <alignment/>
    </xf>
    <xf numFmtId="2" fontId="1" fillId="0" borderId="13" xfId="0" applyNumberFormat="1" applyFont="1" applyFill="1" applyBorder="1" applyAlignment="1">
      <alignment vertical="center" wrapText="1"/>
    </xf>
    <xf numFmtId="3" fontId="1" fillId="0" borderId="13" xfId="0" applyNumberFormat="1" applyFont="1" applyFill="1" applyBorder="1" applyAlignment="1">
      <alignment horizontal="left" vertical="center" wrapText="1"/>
    </xf>
    <xf numFmtId="4" fontId="1" fillId="0" borderId="13" xfId="0" applyNumberFormat="1" applyFont="1" applyBorder="1" applyAlignment="1">
      <alignment horizontal="center"/>
    </xf>
    <xf numFmtId="166" fontId="1" fillId="0" borderId="13" xfId="0" applyNumberFormat="1" applyFont="1" applyFill="1" applyBorder="1" applyAlignment="1">
      <alignment horizontal="center"/>
    </xf>
    <xf numFmtId="49" fontId="1" fillId="0" borderId="12" xfId="0" applyNumberFormat="1" applyFont="1" applyBorder="1" applyAlignment="1">
      <alignment/>
    </xf>
    <xf numFmtId="0" fontId="1" fillId="0" borderId="18" xfId="0" applyFont="1" applyFill="1" applyBorder="1" applyAlignment="1">
      <alignment horizontal="center"/>
    </xf>
    <xf numFmtId="0" fontId="1" fillId="0" borderId="13" xfId="0" applyFont="1" applyFill="1" applyBorder="1" applyAlignment="1">
      <alignment horizontal="right" vertical="center" wrapText="1"/>
    </xf>
    <xf numFmtId="0" fontId="1" fillId="0" borderId="20" xfId="0" applyFont="1" applyBorder="1" applyAlignment="1">
      <alignment horizontal="center"/>
    </xf>
    <xf numFmtId="0" fontId="1" fillId="0" borderId="11" xfId="0" applyFont="1" applyBorder="1" applyAlignment="1">
      <alignment horizontal="left" wrapText="1"/>
    </xf>
    <xf numFmtId="2" fontId="1" fillId="0" borderId="11" xfId="0" applyNumberFormat="1" applyFont="1" applyFill="1" applyBorder="1" applyAlignment="1">
      <alignment horizontal="center"/>
    </xf>
    <xf numFmtId="0" fontId="1" fillId="0" borderId="13" xfId="0" applyFont="1" applyFill="1" applyBorder="1" applyAlignment="1">
      <alignment horizontal="justify" vertical="center" wrapText="1"/>
    </xf>
    <xf numFmtId="0" fontId="4" fillId="0" borderId="13" xfId="0" applyFont="1" applyFill="1" applyBorder="1" applyAlignment="1">
      <alignment vertical="center" wrapText="1"/>
    </xf>
    <xf numFmtId="0" fontId="1" fillId="0" borderId="13" xfId="0" applyFont="1" applyBorder="1" applyAlignment="1">
      <alignment horizontal="right" vertical="center" wrapText="1"/>
    </xf>
    <xf numFmtId="0" fontId="1" fillId="0" borderId="15" xfId="0" applyFont="1" applyFill="1" applyBorder="1" applyAlignment="1">
      <alignment/>
    </xf>
    <xf numFmtId="0" fontId="1" fillId="0" borderId="0" xfId="0" applyFont="1" applyBorder="1" applyAlignment="1">
      <alignment/>
    </xf>
    <xf numFmtId="0" fontId="1" fillId="0" borderId="14" xfId="0" applyFont="1" applyFill="1" applyBorder="1" applyAlignment="1">
      <alignment/>
    </xf>
    <xf numFmtId="49" fontId="1" fillId="0" borderId="10" xfId="0" applyNumberFormat="1" applyFont="1" applyBorder="1" applyAlignment="1">
      <alignment horizontal="left"/>
    </xf>
    <xf numFmtId="49" fontId="1" fillId="0" borderId="10" xfId="0" applyNumberFormat="1" applyFont="1" applyBorder="1" applyAlignment="1">
      <alignment horizontal="center"/>
    </xf>
    <xf numFmtId="49" fontId="1" fillId="0" borderId="12" xfId="0" applyNumberFormat="1" applyFont="1" applyBorder="1" applyAlignment="1">
      <alignment horizontal="left"/>
    </xf>
    <xf numFmtId="49" fontId="1" fillId="0" borderId="10" xfId="0" applyNumberFormat="1" applyFont="1" applyBorder="1" applyAlignment="1">
      <alignment vertical="center" wrapText="1"/>
    </xf>
    <xf numFmtId="0" fontId="1" fillId="0" borderId="12" xfId="0" applyFont="1" applyBorder="1" applyAlignment="1">
      <alignment/>
    </xf>
    <xf numFmtId="0" fontId="9" fillId="0" borderId="21" xfId="0" applyFont="1" applyFill="1" applyBorder="1" applyAlignment="1" applyProtection="1">
      <alignment horizontal="center" vertical="center" wrapText="1"/>
      <protection/>
    </xf>
    <xf numFmtId="1" fontId="1" fillId="33" borderId="12" xfId="0" applyNumberFormat="1" applyFont="1" applyFill="1" applyBorder="1" applyAlignment="1">
      <alignment horizontal="center"/>
    </xf>
    <xf numFmtId="0" fontId="1" fillId="0" borderId="18" xfId="0" applyFont="1" applyBorder="1" applyAlignment="1">
      <alignment/>
    </xf>
    <xf numFmtId="0" fontId="1" fillId="0" borderId="10" xfId="0" applyFont="1" applyBorder="1" applyAlignment="1">
      <alignment wrapText="1"/>
    </xf>
    <xf numFmtId="0" fontId="1" fillId="0" borderId="10" xfId="0" applyFont="1" applyFill="1" applyBorder="1" applyAlignment="1">
      <alignment horizontal="center" wrapText="1"/>
    </xf>
    <xf numFmtId="0" fontId="1" fillId="0" borderId="0" xfId="0" applyFont="1" applyFill="1" applyAlignment="1">
      <alignment/>
    </xf>
    <xf numFmtId="2" fontId="1" fillId="0" borderId="10" xfId="0" applyNumberFormat="1" applyFont="1" applyBorder="1" applyAlignment="1">
      <alignment horizontal="center"/>
    </xf>
    <xf numFmtId="0" fontId="3" fillId="0" borderId="13" xfId="0" applyFont="1" applyFill="1" applyBorder="1" applyAlignment="1">
      <alignment/>
    </xf>
    <xf numFmtId="0" fontId="1" fillId="0" borderId="10" xfId="0" applyFont="1" applyBorder="1" applyAlignment="1">
      <alignment vertical="top" wrapText="1"/>
    </xf>
    <xf numFmtId="0" fontId="1" fillId="0" borderId="13" xfId="0" applyFont="1" applyFill="1" applyBorder="1" applyAlignment="1">
      <alignment wrapText="1"/>
    </xf>
    <xf numFmtId="0" fontId="1" fillId="0" borderId="0" xfId="0" applyFont="1" applyBorder="1" applyAlignment="1">
      <alignment horizontal="center" vertical="center" wrapText="1"/>
    </xf>
    <xf numFmtId="0" fontId="1" fillId="0" borderId="22" xfId="0" applyFont="1" applyBorder="1" applyAlignment="1">
      <alignment/>
    </xf>
    <xf numFmtId="0" fontId="1" fillId="0" borderId="14"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11" xfId="0" applyFont="1" applyBorder="1" applyAlignment="1">
      <alignment horizontal="center"/>
    </xf>
    <xf numFmtId="2" fontId="1" fillId="0" borderId="18" xfId="0" applyNumberFormat="1" applyFont="1" applyBorder="1" applyAlignment="1">
      <alignment horizontal="center"/>
    </xf>
    <xf numFmtId="2" fontId="1" fillId="33" borderId="13" xfId="0" applyNumberFormat="1" applyFont="1" applyFill="1" applyBorder="1" applyAlignment="1">
      <alignment horizontal="center"/>
    </xf>
    <xf numFmtId="0" fontId="1" fillId="0" borderId="11" xfId="0" applyFont="1" applyBorder="1" applyAlignment="1">
      <alignment/>
    </xf>
    <xf numFmtId="2" fontId="1" fillId="33" borderId="11" xfId="0" applyNumberFormat="1" applyFont="1" applyFill="1" applyBorder="1" applyAlignment="1">
      <alignment horizontal="center"/>
    </xf>
    <xf numFmtId="0" fontId="1" fillId="0" borderId="11" xfId="0" applyFont="1" applyFill="1" applyBorder="1" applyAlignment="1">
      <alignment horizontal="center" vertical="top" wrapText="1"/>
    </xf>
    <xf numFmtId="0" fontId="1" fillId="0" borderId="10" xfId="0" applyFont="1" applyBorder="1" applyAlignment="1">
      <alignment horizontal="right" wrapText="1"/>
    </xf>
    <xf numFmtId="0" fontId="1" fillId="0" borderId="17" xfId="0" applyFont="1" applyBorder="1" applyAlignment="1">
      <alignment horizontal="right"/>
    </xf>
    <xf numFmtId="0" fontId="4" fillId="0" borderId="10" xfId="0" applyFont="1" applyBorder="1" applyAlignment="1">
      <alignment vertical="top" wrapText="1"/>
    </xf>
    <xf numFmtId="4" fontId="1" fillId="0" borderId="13" xfId="0" applyNumberFormat="1" applyFont="1" applyFill="1" applyBorder="1" applyAlignment="1">
      <alignment horizontal="center" vertical="center" wrapText="1"/>
    </xf>
    <xf numFmtId="49" fontId="1" fillId="0" borderId="25" xfId="0" applyNumberFormat="1" applyFont="1" applyBorder="1" applyAlignment="1">
      <alignment horizontal="center"/>
    </xf>
    <xf numFmtId="2" fontId="1" fillId="33" borderId="10" xfId="0" applyNumberFormat="1" applyFont="1" applyFill="1" applyBorder="1" applyAlignment="1">
      <alignment horizontal="center"/>
    </xf>
    <xf numFmtId="0" fontId="1" fillId="0" borderId="10" xfId="0" applyFont="1" applyFill="1" applyBorder="1" applyAlignment="1">
      <alignment horizontal="center" vertical="top" wrapText="1"/>
    </xf>
    <xf numFmtId="0" fontId="1" fillId="0" borderId="26" xfId="0" applyFont="1" applyBorder="1" applyAlignment="1">
      <alignment/>
    </xf>
    <xf numFmtId="0" fontId="1" fillId="0" borderId="13" xfId="0" applyFont="1" applyFill="1" applyBorder="1" applyAlignment="1">
      <alignment vertical="top" wrapText="1"/>
    </xf>
    <xf numFmtId="0" fontId="1" fillId="0" borderId="18" xfId="0" applyFont="1" applyBorder="1" applyAlignment="1">
      <alignment horizontal="center" vertical="center" wrapText="1"/>
    </xf>
    <xf numFmtId="0" fontId="1" fillId="0" borderId="10" xfId="0" applyFont="1" applyFill="1" applyBorder="1" applyAlignment="1">
      <alignment horizontal="left" wrapText="1"/>
    </xf>
    <xf numFmtId="164" fontId="1" fillId="0" borderId="13" xfId="0" applyNumberFormat="1" applyFont="1" applyBorder="1" applyAlignment="1">
      <alignment horizontal="center"/>
    </xf>
    <xf numFmtId="0" fontId="1" fillId="0" borderId="12" xfId="0" applyFont="1" applyFill="1" applyBorder="1" applyAlignment="1">
      <alignment horizontal="center"/>
    </xf>
    <xf numFmtId="2" fontId="1" fillId="0" borderId="13" xfId="42" applyNumberFormat="1" applyFont="1" applyFill="1" applyBorder="1" applyAlignment="1" applyProtection="1">
      <alignment horizontal="center" vertical="center"/>
      <protection/>
    </xf>
    <xf numFmtId="0" fontId="1" fillId="0" borderId="13" xfId="0" applyFont="1" applyFill="1" applyBorder="1" applyAlignment="1" applyProtection="1">
      <alignment horizontal="left" vertical="center"/>
      <protection/>
    </xf>
    <xf numFmtId="0" fontId="1" fillId="0" borderId="13" xfId="0" applyFont="1" applyFill="1" applyBorder="1" applyAlignment="1" applyProtection="1">
      <alignment horizontal="left" vertical="center" wrapText="1"/>
      <protection/>
    </xf>
    <xf numFmtId="0" fontId="1" fillId="0" borderId="13" xfId="0" applyFont="1" applyFill="1" applyBorder="1" applyAlignment="1">
      <alignment horizontal="center" vertical="center" wrapText="1"/>
    </xf>
    <xf numFmtId="0" fontId="1" fillId="0" borderId="13" xfId="0" applyFont="1" applyFill="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0" fillId="0" borderId="13"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4" fontId="1" fillId="33" borderId="13" xfId="0" applyNumberFormat="1" applyFont="1" applyFill="1" applyBorder="1" applyAlignment="1">
      <alignment horizontal="center"/>
    </xf>
    <xf numFmtId="4" fontId="1" fillId="33" borderId="13" xfId="0" applyNumberFormat="1" applyFont="1" applyFill="1" applyBorder="1" applyAlignment="1">
      <alignment horizontal="center" vertical="center"/>
    </xf>
    <xf numFmtId="0" fontId="1" fillId="33" borderId="13" xfId="0" applyFont="1" applyFill="1" applyBorder="1" applyAlignment="1">
      <alignment horizontal="center"/>
    </xf>
    <xf numFmtId="0" fontId="1" fillId="0" borderId="13" xfId="0" applyFont="1" applyBorder="1" applyAlignment="1">
      <alignment vertical="center" wrapText="1"/>
    </xf>
    <xf numFmtId="0" fontId="1" fillId="0" borderId="13" xfId="0" applyFont="1" applyFill="1" applyBorder="1" applyAlignment="1">
      <alignment vertical="center" wrapText="1"/>
    </xf>
    <xf numFmtId="0" fontId="1" fillId="0" borderId="12" xfId="0" applyFont="1" applyBorder="1" applyAlignment="1">
      <alignment/>
    </xf>
    <xf numFmtId="0" fontId="1" fillId="0" borderId="12" xfId="0" applyFont="1" applyBorder="1" applyAlignment="1">
      <alignment horizontal="center"/>
    </xf>
    <xf numFmtId="0" fontId="1" fillId="0" borderId="12" xfId="0" applyFont="1" applyFill="1" applyBorder="1" applyAlignment="1">
      <alignment vertical="center" wrapText="1"/>
    </xf>
    <xf numFmtId="1" fontId="1" fillId="0" borderId="12" xfId="0" applyNumberFormat="1" applyFont="1" applyFill="1" applyBorder="1" applyAlignment="1">
      <alignment horizontal="center"/>
    </xf>
    <xf numFmtId="0" fontId="1" fillId="0" borderId="10" xfId="0" applyFont="1" applyBorder="1" applyAlignment="1">
      <alignment/>
    </xf>
    <xf numFmtId="1" fontId="1" fillId="0" borderId="13" xfId="0" applyNumberFormat="1" applyFont="1" applyBorder="1" applyAlignment="1">
      <alignment horizontal="center"/>
    </xf>
    <xf numFmtId="0" fontId="1" fillId="0" borderId="13" xfId="0" applyFont="1" applyFill="1" applyBorder="1" applyAlignment="1">
      <alignment/>
    </xf>
    <xf numFmtId="0" fontId="1" fillId="0" borderId="11" xfId="0" applyFont="1" applyFill="1" applyBorder="1" applyAlignment="1">
      <alignment horizontal="center" vertical="center" textRotation="90" wrapText="1"/>
    </xf>
    <xf numFmtId="0" fontId="2" fillId="0" borderId="11" xfId="0" applyFont="1" applyFill="1" applyBorder="1" applyAlignment="1">
      <alignment horizontal="center" vertical="center" wrapText="1"/>
    </xf>
    <xf numFmtId="0" fontId="1" fillId="0" borderId="18" xfId="0" applyFont="1" applyBorder="1" applyAlignment="1">
      <alignment horizontal="left" vertical="center" wrapText="1"/>
    </xf>
    <xf numFmtId="0" fontId="1" fillId="0" borderId="18" xfId="0" applyFont="1" applyBorder="1" applyAlignment="1">
      <alignment horizontal="center" wrapText="1"/>
    </xf>
    <xf numFmtId="0" fontId="1" fillId="34" borderId="13" xfId="0" applyFont="1" applyFill="1" applyBorder="1" applyAlignment="1">
      <alignment/>
    </xf>
    <xf numFmtId="0" fontId="4" fillId="34" borderId="13" xfId="0" applyFont="1" applyFill="1" applyBorder="1" applyAlignment="1">
      <alignment horizontal="center" vertical="center" wrapText="1"/>
    </xf>
    <xf numFmtId="2" fontId="4" fillId="34" borderId="13" xfId="0" applyNumberFormat="1" applyFont="1" applyFill="1" applyBorder="1" applyAlignment="1">
      <alignment horizontal="center" vertical="center" wrapText="1"/>
    </xf>
    <xf numFmtId="164" fontId="1" fillId="0" borderId="13" xfId="0" applyNumberFormat="1" applyFont="1" applyFill="1" applyBorder="1" applyAlignment="1">
      <alignment horizontal="center"/>
    </xf>
    <xf numFmtId="4" fontId="1" fillId="33" borderId="13" xfId="0" applyNumberFormat="1" applyFont="1" applyFill="1" applyBorder="1" applyAlignment="1">
      <alignment horizontal="center" wrapText="1"/>
    </xf>
    <xf numFmtId="0" fontId="1" fillId="0" borderId="0" xfId="0" applyFont="1" applyAlignment="1">
      <alignment wrapText="1"/>
    </xf>
    <xf numFmtId="0" fontId="1" fillId="0" borderId="12" xfId="0" applyFont="1" applyBorder="1" applyAlignment="1">
      <alignment horizontal="left"/>
    </xf>
    <xf numFmtId="0" fontId="1" fillId="0" borderId="12" xfId="0" applyFont="1" applyBorder="1" applyAlignment="1">
      <alignment horizontal="center" wrapText="1"/>
    </xf>
    <xf numFmtId="0" fontId="1" fillId="0" borderId="25" xfId="0" applyFont="1" applyBorder="1" applyAlignment="1">
      <alignment horizontal="center"/>
    </xf>
    <xf numFmtId="0" fontId="3" fillId="0" borderId="13" xfId="0" applyFont="1" applyFill="1" applyBorder="1" applyAlignment="1">
      <alignment horizontal="center"/>
    </xf>
    <xf numFmtId="0" fontId="1" fillId="0" borderId="15" xfId="0" applyFont="1" applyFill="1" applyBorder="1" applyAlignment="1">
      <alignment horizontal="center"/>
    </xf>
    <xf numFmtId="0" fontId="3" fillId="0" borderId="15" xfId="0" applyFont="1" applyFill="1" applyBorder="1" applyAlignment="1">
      <alignment horizontal="center"/>
    </xf>
    <xf numFmtId="0" fontId="1" fillId="0" borderId="14" xfId="0" applyFont="1" applyBorder="1" applyAlignment="1">
      <alignment horizontal="left"/>
    </xf>
    <xf numFmtId="0" fontId="1" fillId="0" borderId="12" xfId="0" applyFont="1" applyFill="1" applyBorder="1" applyAlignment="1">
      <alignment wrapText="1"/>
    </xf>
    <xf numFmtId="0" fontId="1" fillId="0" borderId="12" xfId="0" applyFont="1" applyFill="1" applyBorder="1" applyAlignment="1">
      <alignment/>
    </xf>
    <xf numFmtId="0" fontId="1" fillId="0" borderId="0" xfId="0" applyFont="1" applyFill="1" applyBorder="1" applyAlignment="1">
      <alignment/>
    </xf>
    <xf numFmtId="2" fontId="1" fillId="0" borderId="11" xfId="0" applyNumberFormat="1" applyFont="1" applyFill="1" applyBorder="1" applyAlignment="1">
      <alignment horizontal="center" vertical="center" textRotation="90" wrapText="1"/>
    </xf>
    <xf numFmtId="49" fontId="1" fillId="0" borderId="13" xfId="0" applyNumberFormat="1" applyFont="1" applyBorder="1" applyAlignment="1">
      <alignment/>
    </xf>
    <xf numFmtId="1" fontId="1" fillId="0" borderId="13" xfId="0" applyNumberFormat="1" applyFont="1" applyFill="1" applyBorder="1" applyAlignment="1">
      <alignment horizontal="center" vertical="center" wrapText="1"/>
    </xf>
    <xf numFmtId="49" fontId="1" fillId="0" borderId="15" xfId="0" applyNumberFormat="1" applyFont="1" applyBorder="1" applyAlignment="1">
      <alignment/>
    </xf>
    <xf numFmtId="1" fontId="1" fillId="0" borderId="15"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2" fontId="1" fillId="0" borderId="18" xfId="0" applyNumberFormat="1" applyFont="1" applyFill="1" applyBorder="1" applyAlignment="1">
      <alignment horizontal="center" vertical="center" textRotation="90" wrapText="1"/>
    </xf>
    <xf numFmtId="49" fontId="1" fillId="0" borderId="14" xfId="0" applyNumberFormat="1" applyFont="1" applyFill="1" applyBorder="1" applyAlignment="1">
      <alignment/>
    </xf>
    <xf numFmtId="1" fontId="1" fillId="0" borderId="10" xfId="0" applyNumberFormat="1" applyFont="1" applyFill="1" applyBorder="1" applyAlignment="1">
      <alignment horizontal="center" vertical="center" wrapText="1"/>
    </xf>
    <xf numFmtId="49" fontId="1" fillId="0" borderId="26" xfId="0" applyNumberFormat="1" applyFont="1" applyFill="1" applyBorder="1" applyAlignment="1">
      <alignment/>
    </xf>
    <xf numFmtId="49" fontId="1" fillId="0" borderId="13" xfId="0" applyNumberFormat="1" applyFont="1" applyFill="1" applyBorder="1" applyAlignment="1">
      <alignment/>
    </xf>
    <xf numFmtId="0" fontId="1" fillId="0" borderId="27" xfId="0" applyFont="1" applyBorder="1" applyAlignment="1">
      <alignment horizontal="center"/>
    </xf>
    <xf numFmtId="1" fontId="1" fillId="0" borderId="10" xfId="0" applyNumberFormat="1" applyFont="1" applyBorder="1" applyAlignment="1">
      <alignment horizontal="center"/>
    </xf>
    <xf numFmtId="0" fontId="1" fillId="0" borderId="12" xfId="0" applyFont="1" applyFill="1" applyBorder="1" applyAlignment="1">
      <alignment horizontal="center" vertical="center" wrapText="1"/>
    </xf>
    <xf numFmtId="0" fontId="1" fillId="0" borderId="14" xfId="0" applyNumberFormat="1" applyFont="1" applyBorder="1" applyAlignment="1">
      <alignment horizontal="center"/>
    </xf>
    <xf numFmtId="49" fontId="1" fillId="0" borderId="15" xfId="0" applyNumberFormat="1" applyFont="1" applyFill="1" applyBorder="1" applyAlignment="1">
      <alignment/>
    </xf>
    <xf numFmtId="0" fontId="1" fillId="0" borderId="28" xfId="0" applyFont="1" applyBorder="1" applyAlignment="1">
      <alignment horizontal="center"/>
    </xf>
    <xf numFmtId="1" fontId="1" fillId="0" borderId="11" xfId="0" applyNumberFormat="1" applyFont="1" applyBorder="1" applyAlignment="1">
      <alignment horizontal="center"/>
    </xf>
    <xf numFmtId="0" fontId="1" fillId="0" borderId="27" xfId="0" applyFont="1" applyFill="1" applyBorder="1" applyAlignment="1">
      <alignment horizontal="center"/>
    </xf>
    <xf numFmtId="2" fontId="1" fillId="33" borderId="27" xfId="0" applyNumberFormat="1" applyFont="1" applyFill="1" applyBorder="1" applyAlignment="1">
      <alignment horizontal="center"/>
    </xf>
    <xf numFmtId="0" fontId="1" fillId="0" borderId="27" xfId="0" applyFont="1" applyFill="1" applyBorder="1" applyAlignment="1">
      <alignment horizontal="center" vertical="top" wrapText="1"/>
    </xf>
    <xf numFmtId="49" fontId="1" fillId="0" borderId="25" xfId="0" applyNumberFormat="1" applyFont="1" applyBorder="1" applyAlignment="1">
      <alignment/>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1" xfId="0" applyNumberFormat="1" applyFont="1" applyBorder="1" applyAlignment="1">
      <alignment horizontal="center"/>
    </xf>
    <xf numFmtId="49" fontId="1" fillId="0" borderId="12" xfId="0" applyNumberFormat="1" applyFont="1" applyBorder="1" applyAlignment="1">
      <alignment wrapText="1"/>
    </xf>
    <xf numFmtId="0" fontId="1" fillId="0" borderId="27" xfId="0" applyFont="1" applyBorder="1" applyAlignment="1">
      <alignment horizontal="center" vertical="center"/>
    </xf>
    <xf numFmtId="0" fontId="1" fillId="0" borderId="13" xfId="0" applyFont="1" applyBorder="1" applyAlignment="1">
      <alignment horizontal="center" vertical="top" wrapText="1"/>
    </xf>
    <xf numFmtId="0" fontId="1" fillId="0" borderId="13" xfId="0" applyFont="1" applyBorder="1" applyAlignment="1">
      <alignment horizontal="left" vertical="top" wrapText="1"/>
    </xf>
    <xf numFmtId="0" fontId="1" fillId="0" borderId="13" xfId="0" applyFont="1" applyBorder="1" applyAlignment="1">
      <alignment horizontal="center" vertical="top"/>
    </xf>
    <xf numFmtId="0" fontId="1" fillId="0" borderId="31" xfId="0" applyFont="1" applyBorder="1" applyAlignment="1">
      <alignment vertical="top" wrapText="1"/>
    </xf>
    <xf numFmtId="0" fontId="1" fillId="0" borderId="0" xfId="0" applyFont="1" applyBorder="1" applyAlignment="1">
      <alignment horizontal="center" vertical="top"/>
    </xf>
    <xf numFmtId="0" fontId="1" fillId="0" borderId="15" xfId="0" applyFont="1" applyBorder="1" applyAlignment="1">
      <alignment horizontal="center" vertical="top"/>
    </xf>
    <xf numFmtId="0" fontId="1" fillId="0" borderId="15" xfId="0" applyFont="1" applyBorder="1" applyAlignment="1">
      <alignment horizontal="left" vertical="top" wrapText="1"/>
    </xf>
    <xf numFmtId="0" fontId="1" fillId="0" borderId="17" xfId="0" applyFont="1" applyBorder="1" applyAlignment="1">
      <alignment horizontal="center" vertical="top"/>
    </xf>
    <xf numFmtId="0" fontId="1" fillId="0" borderId="13" xfId="0" applyFont="1" applyFill="1" applyBorder="1" applyAlignment="1">
      <alignment horizontal="center" vertical="top"/>
    </xf>
    <xf numFmtId="0" fontId="1" fillId="0" borderId="13" xfId="0" applyFont="1" applyFill="1" applyBorder="1" applyAlignment="1">
      <alignment horizontal="left" vertical="top" wrapText="1"/>
    </xf>
    <xf numFmtId="0" fontId="1" fillId="0" borderId="13" xfId="0" applyNumberFormat="1" applyFont="1" applyBorder="1" applyAlignment="1">
      <alignment horizontal="center" vertical="top" wrapText="1"/>
    </xf>
    <xf numFmtId="0" fontId="1" fillId="0" borderId="15" xfId="0" applyFont="1" applyFill="1" applyBorder="1" applyAlignment="1">
      <alignment horizontal="center" vertical="top"/>
    </xf>
    <xf numFmtId="0" fontId="1" fillId="0" borderId="13" xfId="0" applyFont="1" applyBorder="1" applyAlignment="1">
      <alignment vertical="top" wrapText="1"/>
    </xf>
    <xf numFmtId="0" fontId="1" fillId="0" borderId="13" xfId="0" applyNumberFormat="1" applyFont="1" applyBorder="1" applyAlignment="1">
      <alignment horizontal="left" vertical="top" wrapText="1"/>
    </xf>
    <xf numFmtId="0" fontId="2" fillId="0" borderId="25" xfId="0" applyFont="1" applyBorder="1" applyAlignment="1">
      <alignment horizontal="center"/>
    </xf>
    <xf numFmtId="0" fontId="1" fillId="0" borderId="18" xfId="0" applyFont="1" applyBorder="1" applyAlignment="1">
      <alignment wrapText="1"/>
    </xf>
    <xf numFmtId="0" fontId="7" fillId="0" borderId="13" xfId="0" applyFont="1" applyBorder="1" applyAlignment="1">
      <alignment horizontal="center"/>
    </xf>
    <xf numFmtId="49" fontId="1" fillId="0" borderId="10" xfId="0" applyNumberFormat="1" applyFont="1" applyBorder="1" applyAlignment="1">
      <alignment/>
    </xf>
    <xf numFmtId="0" fontId="1" fillId="0" borderId="13" xfId="0" applyFont="1" applyBorder="1" applyAlignment="1">
      <alignment horizontal="left"/>
    </xf>
    <xf numFmtId="0" fontId="1" fillId="0" borderId="30" xfId="0" applyFont="1" applyBorder="1" applyAlignment="1">
      <alignment horizontal="center"/>
    </xf>
    <xf numFmtId="0" fontId="1" fillId="0" borderId="26" xfId="0" applyFont="1" applyBorder="1" applyAlignment="1">
      <alignment horizontal="left"/>
    </xf>
    <xf numFmtId="0" fontId="1"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center" vertical="center" wrapText="1"/>
    </xf>
    <xf numFmtId="0" fontId="1" fillId="0" borderId="21" xfId="0" applyFont="1" applyBorder="1" applyAlignment="1">
      <alignment/>
    </xf>
    <xf numFmtId="0" fontId="1" fillId="0" borderId="29" xfId="0" applyFont="1" applyBorder="1" applyAlignment="1">
      <alignment/>
    </xf>
    <xf numFmtId="0" fontId="1" fillId="0" borderId="26" xfId="0" applyFont="1" applyBorder="1" applyAlignment="1">
      <alignment/>
    </xf>
    <xf numFmtId="0" fontId="1" fillId="0" borderId="19" xfId="0" applyFont="1" applyFill="1" applyBorder="1" applyAlignment="1">
      <alignment horizontal="center"/>
    </xf>
    <xf numFmtId="0" fontId="1" fillId="0" borderId="21" xfId="0" applyFont="1" applyBorder="1" applyAlignment="1">
      <alignment wrapText="1"/>
    </xf>
    <xf numFmtId="0" fontId="1" fillId="0" borderId="32" xfId="0" applyFont="1" applyBorder="1" applyAlignment="1">
      <alignment horizontal="center"/>
    </xf>
    <xf numFmtId="0" fontId="1" fillId="0" borderId="14" xfId="0" applyFont="1" applyBorder="1" applyAlignment="1">
      <alignment wrapText="1"/>
    </xf>
    <xf numFmtId="0" fontId="1" fillId="0" borderId="26" xfId="0" applyFont="1" applyBorder="1" applyAlignment="1">
      <alignment wrapText="1"/>
    </xf>
    <xf numFmtId="0" fontId="1" fillId="0" borderId="33" xfId="0" applyFont="1" applyBorder="1" applyAlignment="1">
      <alignment horizontal="center"/>
    </xf>
    <xf numFmtId="0" fontId="1" fillId="0" borderId="19" xfId="0" applyFont="1" applyBorder="1" applyAlignment="1">
      <alignment horizontal="center"/>
    </xf>
    <xf numFmtId="0" fontId="1" fillId="0" borderId="29" xfId="0" applyFont="1" applyBorder="1" applyAlignment="1">
      <alignment wrapText="1"/>
    </xf>
    <xf numFmtId="0" fontId="1" fillId="0" borderId="32" xfId="0" applyFont="1" applyBorder="1" applyAlignment="1">
      <alignment horizontal="right"/>
    </xf>
    <xf numFmtId="0" fontId="1" fillId="0" borderId="29" xfId="0" applyFont="1" applyBorder="1" applyAlignment="1">
      <alignment horizontal="right"/>
    </xf>
    <xf numFmtId="0" fontId="1" fillId="0" borderId="15" xfId="0" applyFont="1" applyBorder="1" applyAlignment="1">
      <alignment horizontal="right"/>
    </xf>
    <xf numFmtId="2" fontId="1" fillId="33" borderId="28" xfId="0" applyNumberFormat="1" applyFont="1" applyFill="1" applyBorder="1" applyAlignment="1">
      <alignment horizontal="center"/>
    </xf>
    <xf numFmtId="0" fontId="1" fillId="0" borderId="13" xfId="0" applyFont="1" applyBorder="1" applyAlignment="1">
      <alignment horizontal="right"/>
    </xf>
    <xf numFmtId="0" fontId="2"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xf>
    <xf numFmtId="49" fontId="1" fillId="0" borderId="12" xfId="0" applyNumberFormat="1" applyFont="1" applyFill="1" applyBorder="1" applyAlignment="1">
      <alignment horizontal="left"/>
    </xf>
    <xf numFmtId="49" fontId="2" fillId="0" borderId="12" xfId="0" applyNumberFormat="1" applyFont="1" applyBorder="1" applyAlignment="1">
      <alignment horizontal="center"/>
    </xf>
    <xf numFmtId="49" fontId="1" fillId="0" borderId="34" xfId="0" applyNumberFormat="1" applyFont="1" applyBorder="1" applyAlignment="1">
      <alignment horizontal="center"/>
    </xf>
    <xf numFmtId="4" fontId="1" fillId="0" borderId="13" xfId="0" applyNumberFormat="1" applyFont="1" applyFill="1" applyBorder="1" applyAlignment="1">
      <alignment vertical="center" wrapText="1"/>
    </xf>
    <xf numFmtId="167" fontId="1" fillId="0" borderId="13" xfId="55" applyNumberFormat="1" applyFont="1" applyFill="1" applyBorder="1" applyAlignment="1">
      <alignment horizontal="center" vertical="center" wrapText="1"/>
      <protection/>
    </xf>
    <xf numFmtId="4" fontId="1" fillId="34" borderId="13" xfId="0" applyNumberFormat="1" applyFont="1" applyFill="1" applyBorder="1" applyAlignment="1">
      <alignment horizontal="center" vertical="center" wrapText="1"/>
    </xf>
    <xf numFmtId="4" fontId="1" fillId="34" borderId="13" xfId="0" applyNumberFormat="1" applyFont="1" applyFill="1" applyBorder="1" applyAlignment="1">
      <alignment vertical="center" wrapText="1"/>
    </xf>
    <xf numFmtId="4" fontId="1" fillId="34" borderId="31" xfId="0" applyNumberFormat="1" applyFont="1" applyFill="1" applyBorder="1" applyAlignment="1">
      <alignment vertical="center" wrapText="1"/>
    </xf>
    <xf numFmtId="4" fontId="1" fillId="34" borderId="31" xfId="0" applyNumberFormat="1" applyFont="1" applyFill="1" applyBorder="1" applyAlignment="1">
      <alignment horizontal="center" vertical="center" wrapText="1"/>
    </xf>
    <xf numFmtId="4" fontId="1" fillId="34" borderId="13" xfId="0" applyNumberFormat="1" applyFont="1" applyFill="1" applyBorder="1" applyAlignment="1">
      <alignment horizontal="left" vertical="center" wrapText="1"/>
    </xf>
    <xf numFmtId="3" fontId="1" fillId="34" borderId="13" xfId="0" applyNumberFormat="1" applyFont="1" applyFill="1" applyBorder="1" applyAlignment="1">
      <alignment horizontal="center" vertical="center" wrapText="1"/>
    </xf>
    <xf numFmtId="4" fontId="1" fillId="0" borderId="31" xfId="0" applyNumberFormat="1" applyFont="1" applyFill="1" applyBorder="1" applyAlignment="1">
      <alignment vertical="center" wrapText="1"/>
    </xf>
    <xf numFmtId="0" fontId="1" fillId="0" borderId="28" xfId="0" applyFont="1" applyBorder="1" applyAlignment="1">
      <alignment horizontal="center" vertical="center"/>
    </xf>
    <xf numFmtId="49" fontId="1" fillId="0" borderId="25" xfId="0" applyNumberFormat="1" applyFont="1" applyBorder="1" applyAlignment="1">
      <alignment horizontal="left"/>
    </xf>
    <xf numFmtId="0" fontId="1" fillId="0" borderId="15" xfId="0" applyFont="1" applyBorder="1" applyAlignment="1">
      <alignment horizontal="center" vertical="center"/>
    </xf>
    <xf numFmtId="0" fontId="1" fillId="0" borderId="13" xfId="0" applyFont="1" applyFill="1" applyBorder="1" applyAlignment="1" applyProtection="1">
      <alignment horizontal="left" wrapText="1"/>
      <protection/>
    </xf>
    <xf numFmtId="2" fontId="1" fillId="0" borderId="13" xfId="42"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vertical="top" wrapText="1"/>
      <protection/>
    </xf>
    <xf numFmtId="0" fontId="0" fillId="0" borderId="0" xfId="0" applyFont="1" applyFill="1" applyBorder="1" applyAlignment="1" applyProtection="1">
      <alignment horizontal="left" vertical="center"/>
      <protection locked="0"/>
    </xf>
    <xf numFmtId="0" fontId="2" fillId="0" borderId="13" xfId="0" applyFont="1" applyBorder="1" applyAlignment="1">
      <alignment vertical="center" wrapText="1"/>
    </xf>
    <xf numFmtId="0" fontId="1" fillId="0" borderId="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NumberFormat="1" applyFont="1" applyFill="1" applyBorder="1" applyAlignment="1" applyProtection="1">
      <alignment horizontal="left" vertical="top" wrapText="1"/>
      <protection/>
    </xf>
    <xf numFmtId="0" fontId="2" fillId="0" borderId="0" xfId="0" applyFont="1" applyFill="1" applyBorder="1" applyAlignment="1">
      <alignment horizontal="center"/>
    </xf>
    <xf numFmtId="0" fontId="1" fillId="0" borderId="0" xfId="0" applyFont="1" applyFill="1" applyBorder="1" applyAlignment="1">
      <alignment horizontal="center"/>
    </xf>
    <xf numFmtId="0" fontId="1" fillId="0" borderId="10" xfId="0" applyFont="1" applyFill="1" applyBorder="1" applyAlignment="1">
      <alignment horizontal="center" vertical="center" wrapText="1"/>
    </xf>
    <xf numFmtId="0" fontId="1" fillId="0" borderId="0" xfId="0" applyFont="1" applyAlignment="1">
      <alignment horizontal="center"/>
    </xf>
    <xf numFmtId="2" fontId="1" fillId="0" borderId="0" xfId="0" applyNumberFormat="1" applyFont="1" applyFill="1" applyBorder="1" applyAlignment="1">
      <alignment horizontal="center"/>
    </xf>
    <xf numFmtId="0" fontId="1" fillId="33" borderId="15" xfId="0" applyFont="1" applyFill="1" applyBorder="1" applyAlignment="1">
      <alignment horizontal="center"/>
    </xf>
    <xf numFmtId="2" fontId="1" fillId="0" borderId="15" xfId="0" applyNumberFormat="1" applyFont="1" applyFill="1" applyBorder="1" applyAlignment="1">
      <alignment horizontal="center"/>
    </xf>
    <xf numFmtId="4" fontId="1" fillId="0" borderId="13" xfId="0" applyNumberFormat="1" applyFont="1" applyFill="1" applyBorder="1" applyAlignment="1">
      <alignment horizontal="center" wrapText="1"/>
    </xf>
    <xf numFmtId="4" fontId="1" fillId="0" borderId="13" xfId="0" applyNumberFormat="1" applyFont="1" applyBorder="1" applyAlignment="1">
      <alignment horizontal="center" vertical="center" wrapText="1"/>
    </xf>
    <xf numFmtId="2" fontId="1" fillId="0" borderId="13" xfId="0" applyNumberFormat="1" applyFont="1" applyFill="1" applyBorder="1" applyAlignment="1">
      <alignment horizontal="left" vertical="center" wrapText="1"/>
    </xf>
    <xf numFmtId="2" fontId="1" fillId="0" borderId="13" xfId="0" applyNumberFormat="1" applyFont="1" applyFill="1" applyBorder="1" applyAlignment="1">
      <alignment horizontal="justify" vertical="center" wrapText="1"/>
    </xf>
    <xf numFmtId="2" fontId="1" fillId="0" borderId="13" xfId="0" applyNumberFormat="1" applyFont="1" applyFill="1" applyBorder="1" applyAlignment="1">
      <alignment wrapText="1"/>
    </xf>
    <xf numFmtId="0" fontId="1" fillId="0" borderId="12" xfId="0" applyFont="1" applyBorder="1" applyAlignment="1">
      <alignment vertical="center" wrapText="1"/>
    </xf>
    <xf numFmtId="0" fontId="1" fillId="0" borderId="18" xfId="0" applyFont="1" applyFill="1" applyBorder="1" applyAlignment="1">
      <alignment horizontal="center" vertical="center" textRotation="90" wrapText="1"/>
    </xf>
    <xf numFmtId="49" fontId="1" fillId="0" borderId="28" xfId="0" applyNumberFormat="1" applyFont="1" applyBorder="1" applyAlignment="1">
      <alignment horizontal="center"/>
    </xf>
    <xf numFmtId="1" fontId="1" fillId="0" borderId="0" xfId="0" applyNumberFormat="1" applyFont="1" applyFill="1" applyBorder="1" applyAlignment="1">
      <alignment horizontal="center" vertical="center" wrapText="1"/>
    </xf>
    <xf numFmtId="49" fontId="1" fillId="0" borderId="0" xfId="0" applyNumberFormat="1" applyFont="1" applyBorder="1" applyAlignment="1">
      <alignment horizontal="center"/>
    </xf>
    <xf numFmtId="49" fontId="1" fillId="0" borderId="14" xfId="0" applyNumberFormat="1" applyFont="1" applyBorder="1" applyAlignment="1">
      <alignment/>
    </xf>
    <xf numFmtId="0" fontId="1" fillId="0" borderId="11" xfId="0" applyFont="1" applyBorder="1" applyAlignment="1">
      <alignment/>
    </xf>
    <xf numFmtId="1" fontId="1" fillId="33" borderId="13" xfId="0" applyNumberFormat="1" applyFont="1" applyFill="1" applyBorder="1" applyAlignment="1">
      <alignment horizontal="center"/>
    </xf>
    <xf numFmtId="0" fontId="2" fillId="0" borderId="13" xfId="0" applyFont="1" applyBorder="1" applyAlignment="1">
      <alignment horizontal="center"/>
    </xf>
    <xf numFmtId="0" fontId="1" fillId="0" borderId="35" xfId="0" applyFont="1" applyBorder="1" applyAlignment="1">
      <alignment horizontal="center"/>
    </xf>
    <xf numFmtId="0" fontId="1" fillId="0" borderId="12" xfId="0" applyFont="1" applyBorder="1" applyAlignment="1">
      <alignment wrapText="1"/>
    </xf>
    <xf numFmtId="0" fontId="7" fillId="0" borderId="20" xfId="0" applyFont="1" applyBorder="1" applyAlignment="1">
      <alignment horizontal="center"/>
    </xf>
    <xf numFmtId="0" fontId="1" fillId="0" borderId="20" xfId="0" applyFont="1" applyBorder="1" applyAlignment="1">
      <alignment/>
    </xf>
    <xf numFmtId="0" fontId="1" fillId="0" borderId="10" xfId="0" applyFont="1" applyBorder="1" applyAlignment="1">
      <alignment horizontal="center" vertical="center"/>
    </xf>
    <xf numFmtId="0" fontId="1" fillId="0" borderId="10" xfId="0" applyNumberFormat="1" applyFont="1" applyFill="1" applyBorder="1" applyAlignment="1">
      <alignment horizontal="center"/>
    </xf>
    <xf numFmtId="0" fontId="1" fillId="0" borderId="0"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Kazino kazino tauers klub" xfId="55"/>
    <cellStyle name="Note" xfId="56"/>
    <cellStyle name="Output" xfId="57"/>
    <cellStyle name="Percent" xfId="58"/>
    <cellStyle name="Title" xfId="59"/>
    <cellStyle name="Total" xfId="60"/>
    <cellStyle name="Warning Text" xfId="61"/>
  </cellStyles>
  <dxfs count="2">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89"/>
  <sheetViews>
    <sheetView zoomScalePageLayoutView="0" workbookViewId="0" topLeftCell="A1">
      <selection activeCell="B21" sqref="B21"/>
    </sheetView>
  </sheetViews>
  <sheetFormatPr defaultColWidth="9.140625" defaultRowHeight="12.75"/>
  <cols>
    <col min="1" max="1" width="5.00390625" style="1" customWidth="1"/>
    <col min="2" max="2" width="58.7109375" style="1" customWidth="1"/>
    <col min="3" max="3" width="9.140625" style="1" customWidth="1"/>
    <col min="4" max="4" width="8.8515625" style="2" customWidth="1"/>
    <col min="5" max="5" width="6.57421875" style="1" customWidth="1"/>
    <col min="6" max="6" width="7.00390625" style="1" customWidth="1"/>
    <col min="7" max="16384" width="9.140625" style="1" customWidth="1"/>
  </cols>
  <sheetData>
    <row r="1" spans="1:6" ht="12.75">
      <c r="A1" s="270" t="s">
        <v>799</v>
      </c>
      <c r="B1" s="270"/>
      <c r="C1" s="270"/>
      <c r="D1" s="270"/>
      <c r="E1" s="270"/>
      <c r="F1" s="270"/>
    </row>
    <row r="2" spans="1:6" ht="12.75">
      <c r="A2" s="271" t="s">
        <v>7</v>
      </c>
      <c r="B2" s="271"/>
      <c r="C2" s="271"/>
      <c r="D2" s="271"/>
      <c r="E2" s="271"/>
      <c r="F2" s="271"/>
    </row>
    <row r="3" ht="12.75"/>
    <row r="4" spans="1:9" ht="12.75" customHeight="1">
      <c r="A4" s="3"/>
      <c r="B4" s="30" t="s">
        <v>535</v>
      </c>
      <c r="C4" s="30"/>
      <c r="D4" s="30"/>
      <c r="E4" s="30"/>
      <c r="F4" s="30"/>
      <c r="G4" s="3"/>
      <c r="H4" s="3"/>
      <c r="I4" s="3"/>
    </row>
    <row r="5" spans="2:6" ht="12.75">
      <c r="B5" s="29" t="s">
        <v>536</v>
      </c>
      <c r="C5" s="29"/>
      <c r="D5" s="29"/>
      <c r="E5" s="29"/>
      <c r="F5" s="29"/>
    </row>
    <row r="6" spans="2:6" ht="12.75">
      <c r="B6" s="29" t="s">
        <v>537</v>
      </c>
      <c r="C6" s="29"/>
      <c r="D6" s="29"/>
      <c r="E6" s="29"/>
      <c r="F6" s="29"/>
    </row>
    <row r="7" spans="2:6" ht="12.75">
      <c r="B7" s="29" t="s">
        <v>1337</v>
      </c>
      <c r="C7" s="29"/>
      <c r="D7" s="29"/>
      <c r="E7" s="29"/>
      <c r="F7" s="29"/>
    </row>
    <row r="8" spans="6:7" ht="12.75">
      <c r="F8"/>
      <c r="G8"/>
    </row>
    <row r="9" spans="1:7" ht="13.5" customHeight="1">
      <c r="A9" s="272" t="s">
        <v>822</v>
      </c>
      <c r="B9" s="272" t="s">
        <v>823</v>
      </c>
      <c r="C9" s="272" t="s">
        <v>824</v>
      </c>
      <c r="D9" s="272" t="s">
        <v>825</v>
      </c>
      <c r="E9" s="272" t="s">
        <v>826</v>
      </c>
      <c r="F9" s="272" t="s">
        <v>827</v>
      </c>
      <c r="G9"/>
    </row>
    <row r="10" spans="1:7" ht="54.75" customHeight="1">
      <c r="A10" s="272"/>
      <c r="B10" s="272"/>
      <c r="C10" s="272"/>
      <c r="D10" s="272"/>
      <c r="E10" s="272"/>
      <c r="F10" s="272"/>
      <c r="G10"/>
    </row>
    <row r="11" spans="1:7" s="7" customFormat="1" ht="13.5">
      <c r="A11" s="56"/>
      <c r="B11" s="138" t="s">
        <v>968</v>
      </c>
      <c r="C11" s="139"/>
      <c r="D11" s="139"/>
      <c r="E11" s="6"/>
      <c r="F11" s="6"/>
      <c r="G11"/>
    </row>
    <row r="12" spans="1:7" s="7" customFormat="1" ht="25.5">
      <c r="A12" s="56">
        <v>1</v>
      </c>
      <c r="B12" s="70" t="s">
        <v>861</v>
      </c>
      <c r="C12" s="51" t="s">
        <v>828</v>
      </c>
      <c r="D12" s="51">
        <v>90</v>
      </c>
      <c r="E12" s="6"/>
      <c r="F12" s="6"/>
      <c r="G12"/>
    </row>
    <row r="13" spans="1:7" s="7" customFormat="1" ht="25.5">
      <c r="A13" s="56">
        <v>2</v>
      </c>
      <c r="B13" s="70" t="s">
        <v>862</v>
      </c>
      <c r="C13" s="51" t="s">
        <v>465</v>
      </c>
      <c r="D13" s="51">
        <v>3</v>
      </c>
      <c r="E13" s="6"/>
      <c r="F13" s="6"/>
      <c r="G13"/>
    </row>
    <row r="14" spans="1:7" s="7" customFormat="1" ht="13.5">
      <c r="A14" s="56">
        <v>3</v>
      </c>
      <c r="B14" s="70" t="s">
        <v>863</v>
      </c>
      <c r="C14" s="51" t="s">
        <v>465</v>
      </c>
      <c r="D14" s="51">
        <v>1</v>
      </c>
      <c r="E14" s="6"/>
      <c r="F14" s="6"/>
      <c r="G14"/>
    </row>
    <row r="15" spans="1:7" s="7" customFormat="1" ht="13.5">
      <c r="A15" s="56">
        <v>4</v>
      </c>
      <c r="B15" s="70" t="s">
        <v>864</v>
      </c>
      <c r="C15" s="51" t="s">
        <v>524</v>
      </c>
      <c r="D15" s="51">
        <v>1</v>
      </c>
      <c r="E15" s="6"/>
      <c r="F15" s="6"/>
      <c r="G15"/>
    </row>
    <row r="16" spans="1:7" s="7" customFormat="1" ht="12.75" customHeight="1">
      <c r="A16" s="56">
        <v>5</v>
      </c>
      <c r="B16" s="70" t="s">
        <v>466</v>
      </c>
      <c r="C16" s="51" t="s">
        <v>465</v>
      </c>
      <c r="D16" s="51">
        <v>1</v>
      </c>
      <c r="E16" s="6"/>
      <c r="F16" s="6"/>
      <c r="G16"/>
    </row>
    <row r="17" spans="1:7" s="7" customFormat="1" ht="13.5">
      <c r="A17" s="56">
        <v>6</v>
      </c>
      <c r="B17" s="70" t="s">
        <v>865</v>
      </c>
      <c r="C17" s="51" t="s">
        <v>524</v>
      </c>
      <c r="D17" s="51">
        <v>1</v>
      </c>
      <c r="E17" s="6"/>
      <c r="F17" s="6"/>
      <c r="G17"/>
    </row>
    <row r="18" spans="1:7" s="7" customFormat="1" ht="13.5">
      <c r="A18" s="56">
        <v>7</v>
      </c>
      <c r="B18" s="70" t="s">
        <v>866</v>
      </c>
      <c r="C18" s="51" t="s">
        <v>524</v>
      </c>
      <c r="D18" s="51">
        <v>1</v>
      </c>
      <c r="E18" s="6"/>
      <c r="F18" s="6"/>
      <c r="G18"/>
    </row>
    <row r="19" spans="1:7" s="7" customFormat="1" ht="13.5">
      <c r="A19" s="56">
        <v>8</v>
      </c>
      <c r="B19" s="70" t="s">
        <v>467</v>
      </c>
      <c r="C19" s="51" t="s">
        <v>465</v>
      </c>
      <c r="D19" s="51">
        <v>1</v>
      </c>
      <c r="E19" s="6"/>
      <c r="F19" s="6"/>
      <c r="G19"/>
    </row>
    <row r="20" spans="1:9" s="13" customFormat="1" ht="12.75">
      <c r="A20" s="56">
        <v>9</v>
      </c>
      <c r="B20" s="78" t="s">
        <v>468</v>
      </c>
      <c r="C20" s="51" t="s">
        <v>465</v>
      </c>
      <c r="D20" s="51">
        <v>6</v>
      </c>
      <c r="E20" s="11"/>
      <c r="F20" s="12"/>
      <c r="G20"/>
      <c r="H20"/>
      <c r="I20"/>
    </row>
    <row r="21" spans="1:9" s="13" customFormat="1" ht="12.75">
      <c r="A21" s="56">
        <v>10</v>
      </c>
      <c r="B21" s="70" t="s">
        <v>469</v>
      </c>
      <c r="C21" s="51" t="s">
        <v>524</v>
      </c>
      <c r="D21" s="51">
        <v>1</v>
      </c>
      <c r="E21" s="11"/>
      <c r="F21" s="12"/>
      <c r="G21"/>
      <c r="H21"/>
      <c r="I21"/>
    </row>
    <row r="22" spans="1:11" ht="12.75">
      <c r="A22" s="41"/>
      <c r="B22" s="140" t="s">
        <v>829</v>
      </c>
      <c r="C22" s="51"/>
      <c r="D22" s="51"/>
      <c r="E22" s="11"/>
      <c r="F22" s="12"/>
      <c r="G22"/>
      <c r="H22"/>
      <c r="I22"/>
      <c r="K22" s="13"/>
    </row>
    <row r="23" spans="1:11" ht="12.75">
      <c r="A23" s="31">
        <v>1</v>
      </c>
      <c r="B23" s="48" t="s">
        <v>830</v>
      </c>
      <c r="C23" s="59" t="s">
        <v>831</v>
      </c>
      <c r="D23" s="60">
        <v>25.1</v>
      </c>
      <c r="E23" s="11"/>
      <c r="F23" s="12"/>
      <c r="G23"/>
      <c r="H23"/>
      <c r="I23"/>
      <c r="K23" s="13"/>
    </row>
    <row r="24" spans="1:9" ht="25.5">
      <c r="A24" s="31">
        <v>2</v>
      </c>
      <c r="B24" s="48" t="s">
        <v>538</v>
      </c>
      <c r="C24" s="46" t="s">
        <v>832</v>
      </c>
      <c r="D24" s="58">
        <v>14</v>
      </c>
      <c r="E24" s="15"/>
      <c r="F24" s="12"/>
      <c r="G24"/>
      <c r="H24"/>
      <c r="I24"/>
    </row>
    <row r="25" spans="1:9" ht="12.75">
      <c r="A25" s="31">
        <v>3</v>
      </c>
      <c r="B25" s="9" t="s">
        <v>833</v>
      </c>
      <c r="C25" s="10" t="s">
        <v>832</v>
      </c>
      <c r="D25" s="14">
        <v>39</v>
      </c>
      <c r="E25" s="11"/>
      <c r="F25" s="12"/>
      <c r="G25"/>
      <c r="H25"/>
      <c r="I25"/>
    </row>
    <row r="26" spans="1:9" ht="12.75">
      <c r="A26" s="31">
        <v>4</v>
      </c>
      <c r="B26" s="48" t="s">
        <v>470</v>
      </c>
      <c r="C26" s="46" t="s">
        <v>513</v>
      </c>
      <c r="D26" s="58">
        <v>504</v>
      </c>
      <c r="E26" s="11"/>
      <c r="F26" s="12"/>
      <c r="G26"/>
      <c r="H26"/>
      <c r="I26"/>
    </row>
    <row r="27" spans="1:9" ht="12.75">
      <c r="A27" s="31">
        <v>5</v>
      </c>
      <c r="B27" s="127" t="s">
        <v>539</v>
      </c>
      <c r="C27" s="46" t="s">
        <v>524</v>
      </c>
      <c r="D27" s="58">
        <v>2</v>
      </c>
      <c r="E27" s="11"/>
      <c r="F27" s="12"/>
      <c r="G27"/>
      <c r="H27"/>
      <c r="I27"/>
    </row>
    <row r="28" spans="1:9" ht="12.75">
      <c r="A28" s="31">
        <v>6</v>
      </c>
      <c r="B28" s="48" t="s">
        <v>540</v>
      </c>
      <c r="C28" s="46" t="s">
        <v>541</v>
      </c>
      <c r="D28" s="58">
        <v>10</v>
      </c>
      <c r="E28" s="11"/>
      <c r="F28" s="12"/>
      <c r="G28"/>
      <c r="H28"/>
      <c r="I28"/>
    </row>
    <row r="29" spans="1:9" ht="38.25">
      <c r="A29" s="31">
        <v>7</v>
      </c>
      <c r="B29" s="48" t="s">
        <v>859</v>
      </c>
      <c r="C29" s="46" t="s">
        <v>513</v>
      </c>
      <c r="D29" s="58">
        <v>80</v>
      </c>
      <c r="E29" s="11"/>
      <c r="F29" s="12"/>
      <c r="G29"/>
      <c r="H29"/>
      <c r="I29"/>
    </row>
    <row r="30" spans="1:9" ht="12.75">
      <c r="A30" s="31">
        <v>8</v>
      </c>
      <c r="B30" s="48" t="s">
        <v>542</v>
      </c>
      <c r="C30" s="46" t="s">
        <v>831</v>
      </c>
      <c r="D30" s="58">
        <v>19</v>
      </c>
      <c r="E30" s="11"/>
      <c r="F30" s="12"/>
      <c r="G30"/>
      <c r="H30"/>
      <c r="I30"/>
    </row>
    <row r="31" spans="1:9" ht="12.75">
      <c r="A31" s="31">
        <v>9</v>
      </c>
      <c r="B31" s="37" t="s">
        <v>543</v>
      </c>
      <c r="C31" s="46" t="s">
        <v>541</v>
      </c>
      <c r="D31" s="58">
        <v>8</v>
      </c>
      <c r="E31" s="11"/>
      <c r="F31" s="12"/>
      <c r="G31"/>
      <c r="H31"/>
      <c r="I31"/>
    </row>
    <row r="32" spans="1:9" ht="12.75">
      <c r="A32" s="31">
        <v>10</v>
      </c>
      <c r="B32" s="37" t="s">
        <v>544</v>
      </c>
      <c r="C32" s="46" t="s">
        <v>513</v>
      </c>
      <c r="D32" s="58">
        <v>78</v>
      </c>
      <c r="E32" s="11"/>
      <c r="F32" s="12"/>
      <c r="G32"/>
      <c r="H32"/>
      <c r="I32"/>
    </row>
    <row r="33" spans="1:9" ht="12.75">
      <c r="A33" s="31">
        <v>11</v>
      </c>
      <c r="B33" s="37" t="s">
        <v>545</v>
      </c>
      <c r="C33" s="46" t="s">
        <v>524</v>
      </c>
      <c r="D33" s="58">
        <v>1</v>
      </c>
      <c r="E33" s="11"/>
      <c r="F33" s="12"/>
      <c r="G33"/>
      <c r="H33"/>
      <c r="I33"/>
    </row>
    <row r="34" spans="1:9" ht="12.75">
      <c r="A34" s="31">
        <v>12</v>
      </c>
      <c r="B34" s="37" t="s">
        <v>511</v>
      </c>
      <c r="C34" s="46" t="s">
        <v>947</v>
      </c>
      <c r="D34" s="58">
        <v>210</v>
      </c>
      <c r="E34" s="11"/>
      <c r="F34" s="12"/>
      <c r="G34"/>
      <c r="H34"/>
      <c r="I34"/>
    </row>
    <row r="35" spans="1:9" ht="12.75">
      <c r="A35" s="31">
        <v>13</v>
      </c>
      <c r="B35" s="37" t="s">
        <v>969</v>
      </c>
      <c r="C35" s="46" t="s">
        <v>513</v>
      </c>
      <c r="D35" s="58">
        <v>377</v>
      </c>
      <c r="E35" s="11"/>
      <c r="F35" s="12"/>
      <c r="G35"/>
      <c r="H35"/>
      <c r="I35"/>
    </row>
    <row r="36" spans="1:9" ht="12.75">
      <c r="A36" s="31">
        <v>14</v>
      </c>
      <c r="B36" s="41" t="s">
        <v>935</v>
      </c>
      <c r="C36" s="46" t="s">
        <v>513</v>
      </c>
      <c r="D36" s="130">
        <v>377</v>
      </c>
      <c r="E36" s="11"/>
      <c r="F36" s="12"/>
      <c r="G36"/>
      <c r="H36"/>
      <c r="I36"/>
    </row>
    <row r="37" spans="1:9" ht="38.25">
      <c r="A37" s="31">
        <v>15</v>
      </c>
      <c r="B37" s="48" t="s">
        <v>546</v>
      </c>
      <c r="C37" s="56" t="s">
        <v>547</v>
      </c>
      <c r="D37" s="31">
        <v>76</v>
      </c>
      <c r="E37" s="11"/>
      <c r="F37" s="12"/>
      <c r="G37"/>
      <c r="H37"/>
      <c r="I37"/>
    </row>
    <row r="38" spans="1:9" ht="42.75" customHeight="1">
      <c r="A38" s="31">
        <v>16</v>
      </c>
      <c r="B38" s="48" t="s">
        <v>548</v>
      </c>
      <c r="C38" s="56" t="s">
        <v>547</v>
      </c>
      <c r="D38" s="31">
        <v>24</v>
      </c>
      <c r="E38" s="11"/>
      <c r="F38" s="12"/>
      <c r="G38"/>
      <c r="H38"/>
      <c r="I38"/>
    </row>
    <row r="39" spans="1:9" ht="12.75" customHeight="1">
      <c r="A39" s="31">
        <v>17</v>
      </c>
      <c r="B39" s="155" t="s">
        <v>501</v>
      </c>
      <c r="C39" s="156" t="s">
        <v>828</v>
      </c>
      <c r="D39" s="156">
        <v>26</v>
      </c>
      <c r="E39" s="11"/>
      <c r="F39" s="12"/>
      <c r="G39"/>
      <c r="H39"/>
      <c r="I39"/>
    </row>
    <row r="40" spans="1:9" ht="12.75">
      <c r="A40" s="31">
        <v>18</v>
      </c>
      <c r="B40" s="155" t="s">
        <v>503</v>
      </c>
      <c r="C40" s="128" t="s">
        <v>513</v>
      </c>
      <c r="D40" s="128">
        <v>150</v>
      </c>
      <c r="E40" s="11"/>
      <c r="F40" s="12"/>
      <c r="G40"/>
      <c r="H40"/>
      <c r="I40"/>
    </row>
    <row r="41" spans="1:9" ht="12.75" customHeight="1">
      <c r="A41" s="31">
        <v>19</v>
      </c>
      <c r="B41" s="155" t="s">
        <v>502</v>
      </c>
      <c r="C41" s="156" t="s">
        <v>828</v>
      </c>
      <c r="D41" s="156">
        <v>17</v>
      </c>
      <c r="E41" s="11"/>
      <c r="F41" s="12"/>
      <c r="G41"/>
      <c r="H41"/>
      <c r="I41"/>
    </row>
    <row r="42" spans="1:9" ht="25.5">
      <c r="A42" s="31">
        <v>20</v>
      </c>
      <c r="B42" s="101" t="s">
        <v>507</v>
      </c>
      <c r="C42" s="10" t="s">
        <v>513</v>
      </c>
      <c r="D42" s="102">
        <v>404</v>
      </c>
      <c r="E42" s="11"/>
      <c r="F42" s="12"/>
      <c r="G42"/>
      <c r="H42"/>
      <c r="I42"/>
    </row>
    <row r="43" spans="1:9" ht="12.75">
      <c r="A43" s="31">
        <v>21</v>
      </c>
      <c r="B43" s="157" t="s">
        <v>549</v>
      </c>
      <c r="C43" s="158" t="s">
        <v>832</v>
      </c>
      <c r="D43" s="159">
        <v>3</v>
      </c>
      <c r="E43" s="11"/>
      <c r="F43" s="12"/>
      <c r="G43"/>
      <c r="H43"/>
      <c r="I43"/>
    </row>
    <row r="44" spans="1:9" ht="12.75">
      <c r="A44" s="31">
        <v>22</v>
      </c>
      <c r="B44" s="37" t="s">
        <v>846</v>
      </c>
      <c r="C44" s="46" t="s">
        <v>831</v>
      </c>
      <c r="D44" s="58">
        <f>298*1.6</f>
        <v>476.8</v>
      </c>
      <c r="E44" s="11"/>
      <c r="F44" s="12"/>
      <c r="G44"/>
      <c r="H44"/>
      <c r="I44"/>
    </row>
    <row r="45" spans="1:9" ht="12.75">
      <c r="A45" s="31">
        <v>23</v>
      </c>
      <c r="B45" s="37" t="s">
        <v>860</v>
      </c>
      <c r="C45" s="46" t="s">
        <v>832</v>
      </c>
      <c r="D45" s="61">
        <f>D44/6</f>
        <v>79.46666666666667</v>
      </c>
      <c r="E45" s="11"/>
      <c r="F45" s="12"/>
      <c r="G45"/>
      <c r="H45"/>
      <c r="I45"/>
    </row>
    <row r="46" spans="1:9" ht="12.75">
      <c r="A46" s="31"/>
      <c r="B46" s="57" t="s">
        <v>970</v>
      </c>
      <c r="C46" s="46"/>
      <c r="D46" s="61"/>
      <c r="E46" s="11"/>
      <c r="F46" s="12"/>
      <c r="G46"/>
      <c r="H46"/>
      <c r="I46"/>
    </row>
    <row r="47" spans="1:9" ht="25.5">
      <c r="A47" s="31">
        <v>1</v>
      </c>
      <c r="B47" s="48" t="s">
        <v>471</v>
      </c>
      <c r="C47" s="79" t="s">
        <v>831</v>
      </c>
      <c r="D47" s="141">
        <v>1905</v>
      </c>
      <c r="E47" s="11"/>
      <c r="F47" s="12"/>
      <c r="G47"/>
      <c r="H47"/>
      <c r="I47"/>
    </row>
    <row r="48" spans="1:9" ht="25.5">
      <c r="A48" s="31">
        <v>2</v>
      </c>
      <c r="B48" s="48" t="s">
        <v>936</v>
      </c>
      <c r="C48" s="62" t="s">
        <v>831</v>
      </c>
      <c r="D48" s="62">
        <v>35</v>
      </c>
      <c r="E48" s="11"/>
      <c r="F48" s="12"/>
      <c r="G48"/>
      <c r="H48"/>
      <c r="I48"/>
    </row>
    <row r="49" spans="1:9" ht="12.75">
      <c r="A49" s="31">
        <v>3</v>
      </c>
      <c r="B49" s="48" t="s">
        <v>971</v>
      </c>
      <c r="C49" s="63" t="s">
        <v>831</v>
      </c>
      <c r="D49" s="63">
        <v>1940</v>
      </c>
      <c r="E49" s="11"/>
      <c r="F49" s="12"/>
      <c r="G49"/>
      <c r="H49"/>
      <c r="I49"/>
    </row>
    <row r="50" spans="1:9" ht="12.75">
      <c r="A50" s="31">
        <v>4</v>
      </c>
      <c r="B50" s="48" t="s">
        <v>972</v>
      </c>
      <c r="C50" s="63" t="s">
        <v>831</v>
      </c>
      <c r="D50" s="63">
        <v>1940</v>
      </c>
      <c r="E50" s="11"/>
      <c r="F50" s="12"/>
      <c r="G50"/>
      <c r="H50"/>
      <c r="I50"/>
    </row>
    <row r="51" spans="1:9" ht="25.5">
      <c r="A51" s="31">
        <v>5</v>
      </c>
      <c r="B51" s="48" t="s">
        <v>550</v>
      </c>
      <c r="C51" s="62" t="s">
        <v>831</v>
      </c>
      <c r="D51" s="80">
        <v>670</v>
      </c>
      <c r="E51" s="11"/>
      <c r="F51" s="12"/>
      <c r="G51"/>
      <c r="H51"/>
      <c r="I51"/>
    </row>
    <row r="52" spans="1:9" ht="12.75" customHeight="1">
      <c r="A52" s="31">
        <v>6</v>
      </c>
      <c r="B52" s="48" t="s">
        <v>937</v>
      </c>
      <c r="C52" s="79" t="s">
        <v>831</v>
      </c>
      <c r="D52" s="141">
        <v>72</v>
      </c>
      <c r="E52" s="11"/>
      <c r="F52" s="12"/>
      <c r="G52"/>
      <c r="H52"/>
      <c r="I52"/>
    </row>
    <row r="53" spans="1:9" ht="12.75">
      <c r="A53" s="31">
        <v>7</v>
      </c>
      <c r="B53" s="41" t="s">
        <v>551</v>
      </c>
      <c r="C53" s="79" t="s">
        <v>513</v>
      </c>
      <c r="D53" s="46">
        <v>90</v>
      </c>
      <c r="E53" s="11"/>
      <c r="F53" s="12"/>
      <c r="G53"/>
      <c r="H53"/>
      <c r="I53"/>
    </row>
    <row r="54" spans="1:9" ht="25.5">
      <c r="A54" s="31">
        <v>8</v>
      </c>
      <c r="B54" s="48" t="s">
        <v>552</v>
      </c>
      <c r="C54" s="79" t="s">
        <v>831</v>
      </c>
      <c r="D54" s="46">
        <v>240</v>
      </c>
      <c r="E54" s="11"/>
      <c r="F54" s="12"/>
      <c r="G54"/>
      <c r="H54"/>
      <c r="I54"/>
    </row>
    <row r="55" spans="1:9" ht="12.75">
      <c r="A55" s="31"/>
      <c r="B55" s="64" t="s">
        <v>553</v>
      </c>
      <c r="C55" s="62"/>
      <c r="D55" s="62"/>
      <c r="E55" s="11"/>
      <c r="F55" s="12"/>
      <c r="G55"/>
      <c r="H55"/>
      <c r="I55"/>
    </row>
    <row r="56" spans="1:9" ht="12.75">
      <c r="A56" s="31">
        <v>1</v>
      </c>
      <c r="B56" s="55" t="s">
        <v>472</v>
      </c>
      <c r="C56" s="31" t="s">
        <v>513</v>
      </c>
      <c r="D56" s="46">
        <v>35</v>
      </c>
      <c r="E56" s="11"/>
      <c r="F56" s="12"/>
      <c r="G56"/>
      <c r="H56"/>
      <c r="I56"/>
    </row>
    <row r="57" spans="1:9" ht="33.75" customHeight="1">
      <c r="A57" s="31">
        <v>2</v>
      </c>
      <c r="B57" s="65" t="s">
        <v>554</v>
      </c>
      <c r="C57" s="46" t="s">
        <v>513</v>
      </c>
      <c r="D57" s="62">
        <v>525</v>
      </c>
      <c r="E57" s="11"/>
      <c r="F57" s="12"/>
      <c r="G57"/>
      <c r="H57"/>
      <c r="I57"/>
    </row>
    <row r="58" spans="1:9" ht="25.5">
      <c r="A58" s="31">
        <v>3</v>
      </c>
      <c r="B58" s="65" t="s">
        <v>555</v>
      </c>
      <c r="C58" s="46" t="s">
        <v>513</v>
      </c>
      <c r="D58" s="62">
        <v>6</v>
      </c>
      <c r="E58" s="11"/>
      <c r="F58" s="12"/>
      <c r="G58"/>
      <c r="H58"/>
      <c r="I58"/>
    </row>
    <row r="59" spans="1:9" ht="38.25">
      <c r="A59" s="31">
        <v>4</v>
      </c>
      <c r="B59" s="48" t="s">
        <v>556</v>
      </c>
      <c r="C59" s="62" t="s">
        <v>831</v>
      </c>
      <c r="D59" s="62">
        <v>13.62</v>
      </c>
      <c r="E59" s="11"/>
      <c r="F59" s="12"/>
      <c r="G59"/>
      <c r="H59"/>
      <c r="I59"/>
    </row>
    <row r="60" spans="1:9" ht="45" customHeight="1">
      <c r="A60" s="31">
        <v>5</v>
      </c>
      <c r="B60" s="48" t="s">
        <v>557</v>
      </c>
      <c r="C60" s="46" t="s">
        <v>515</v>
      </c>
      <c r="D60" s="62">
        <v>6.67</v>
      </c>
      <c r="E60" s="11"/>
      <c r="F60" s="12"/>
      <c r="G60"/>
      <c r="H60"/>
      <c r="I60"/>
    </row>
    <row r="61" spans="1:9" ht="38.25">
      <c r="A61" s="31">
        <v>6</v>
      </c>
      <c r="B61" s="48" t="s">
        <v>558</v>
      </c>
      <c r="C61" s="46" t="s">
        <v>831</v>
      </c>
      <c r="D61" s="62">
        <v>104.95</v>
      </c>
      <c r="E61" s="11"/>
      <c r="F61" s="12"/>
      <c r="G61"/>
      <c r="H61"/>
      <c r="I61"/>
    </row>
    <row r="62" spans="1:9" ht="12.75">
      <c r="A62" s="31">
        <v>7</v>
      </c>
      <c r="B62" s="55" t="s">
        <v>559</v>
      </c>
      <c r="C62" s="31" t="s">
        <v>513</v>
      </c>
      <c r="D62" s="46">
        <v>24</v>
      </c>
      <c r="E62" s="11"/>
      <c r="F62" s="12"/>
      <c r="G62"/>
      <c r="H62"/>
      <c r="I62"/>
    </row>
    <row r="63" spans="1:9" ht="25.5">
      <c r="A63" s="31">
        <v>8</v>
      </c>
      <c r="B63" s="65" t="s">
        <v>560</v>
      </c>
      <c r="C63" s="46" t="s">
        <v>513</v>
      </c>
      <c r="D63" s="62">
        <v>264</v>
      </c>
      <c r="E63" s="11"/>
      <c r="F63" s="12"/>
      <c r="G63"/>
      <c r="H63"/>
      <c r="I63"/>
    </row>
    <row r="64" spans="1:9" ht="25.5">
      <c r="A64" s="31">
        <v>9</v>
      </c>
      <c r="B64" s="48" t="s">
        <v>561</v>
      </c>
      <c r="C64" s="62" t="s">
        <v>831</v>
      </c>
      <c r="D64" s="62">
        <v>52.2</v>
      </c>
      <c r="E64" s="11"/>
      <c r="F64" s="12"/>
      <c r="G64"/>
      <c r="H64"/>
      <c r="I64"/>
    </row>
    <row r="65" spans="1:9" ht="51">
      <c r="A65" s="31">
        <v>10</v>
      </c>
      <c r="B65" s="65" t="s">
        <v>562</v>
      </c>
      <c r="C65" s="46" t="s">
        <v>515</v>
      </c>
      <c r="D65" s="62">
        <v>7.75</v>
      </c>
      <c r="E65" s="11"/>
      <c r="F65" s="12"/>
      <c r="G65"/>
      <c r="H65"/>
      <c r="I65"/>
    </row>
    <row r="66" spans="1:9" ht="30.75" customHeight="1">
      <c r="A66" s="31">
        <v>11</v>
      </c>
      <c r="B66" s="48" t="s">
        <v>563</v>
      </c>
      <c r="C66" s="46" t="s">
        <v>831</v>
      </c>
      <c r="D66" s="62">
        <v>114.8</v>
      </c>
      <c r="E66" s="11"/>
      <c r="F66" s="12"/>
      <c r="G66"/>
      <c r="H66"/>
      <c r="I66"/>
    </row>
    <row r="67" spans="1:9" ht="25.5">
      <c r="A67" s="31">
        <v>12</v>
      </c>
      <c r="B67" s="129" t="s">
        <v>564</v>
      </c>
      <c r="C67" s="20" t="s">
        <v>513</v>
      </c>
      <c r="D67" s="20">
        <v>184</v>
      </c>
      <c r="E67" s="11"/>
      <c r="F67" s="12"/>
      <c r="G67"/>
      <c r="H67"/>
      <c r="I67"/>
    </row>
    <row r="68" spans="1:9" ht="25.5">
      <c r="A68" s="31">
        <v>13</v>
      </c>
      <c r="B68" s="129" t="s">
        <v>565</v>
      </c>
      <c r="C68" s="20" t="s">
        <v>513</v>
      </c>
      <c r="D68" s="20">
        <v>27</v>
      </c>
      <c r="E68" s="11"/>
      <c r="F68" s="12"/>
      <c r="G68"/>
      <c r="H68"/>
      <c r="I68"/>
    </row>
    <row r="69" spans="1:9" ht="25.5">
      <c r="A69" s="31">
        <v>14</v>
      </c>
      <c r="B69" s="47" t="s">
        <v>473</v>
      </c>
      <c r="C69" s="31" t="s">
        <v>513</v>
      </c>
      <c r="D69" s="31">
        <v>30</v>
      </c>
      <c r="E69" s="11"/>
      <c r="F69" s="12"/>
      <c r="G69"/>
      <c r="H69"/>
      <c r="I69"/>
    </row>
    <row r="70" spans="1:9" ht="12.75">
      <c r="A70" s="31">
        <v>15</v>
      </c>
      <c r="B70" s="47" t="s">
        <v>566</v>
      </c>
      <c r="C70" s="31" t="s">
        <v>513</v>
      </c>
      <c r="D70" s="31">
        <v>225</v>
      </c>
      <c r="E70" s="11"/>
      <c r="F70" s="12"/>
      <c r="G70"/>
      <c r="H70"/>
      <c r="I70"/>
    </row>
    <row r="71" spans="1:9" ht="12.75" customHeight="1">
      <c r="A71" s="31">
        <v>16</v>
      </c>
      <c r="B71" s="47" t="s">
        <v>567</v>
      </c>
      <c r="C71" s="31" t="s">
        <v>513</v>
      </c>
      <c r="D71" s="31">
        <v>225</v>
      </c>
      <c r="E71" s="11"/>
      <c r="F71" s="12"/>
      <c r="G71"/>
      <c r="H71"/>
      <c r="I71"/>
    </row>
    <row r="72" spans="1:9" ht="27.75" customHeight="1">
      <c r="A72" s="31">
        <v>17</v>
      </c>
      <c r="B72" s="107" t="s">
        <v>568</v>
      </c>
      <c r="C72" s="31" t="s">
        <v>513</v>
      </c>
      <c r="D72" s="31">
        <v>150</v>
      </c>
      <c r="E72" s="11"/>
      <c r="F72" s="12"/>
      <c r="G72"/>
      <c r="H72"/>
      <c r="I72"/>
    </row>
    <row r="73" spans="1:9" ht="12.75" customHeight="1">
      <c r="A73" s="31">
        <v>18</v>
      </c>
      <c r="B73" s="48" t="s">
        <v>569</v>
      </c>
      <c r="C73" s="46" t="s">
        <v>513</v>
      </c>
      <c r="D73" s="62">
        <v>320</v>
      </c>
      <c r="E73" s="11"/>
      <c r="F73" s="12"/>
      <c r="G73"/>
      <c r="H73"/>
      <c r="I73"/>
    </row>
    <row r="74" spans="1:9" ht="25.5">
      <c r="A74" s="31">
        <v>19</v>
      </c>
      <c r="B74" s="48" t="s">
        <v>570</v>
      </c>
      <c r="C74" s="46" t="s">
        <v>524</v>
      </c>
      <c r="D74" s="62">
        <v>3</v>
      </c>
      <c r="E74" s="11"/>
      <c r="F74" s="12"/>
      <c r="G74"/>
      <c r="H74"/>
      <c r="I74"/>
    </row>
    <row r="75" spans="1:9" ht="12.75" customHeight="1">
      <c r="A75" s="41"/>
      <c r="B75" s="57" t="s">
        <v>514</v>
      </c>
      <c r="C75" s="41"/>
      <c r="D75" s="41"/>
      <c r="E75" s="11"/>
      <c r="F75" s="12"/>
      <c r="G75"/>
      <c r="H75"/>
      <c r="I75"/>
    </row>
    <row r="76" spans="1:9" ht="25.5">
      <c r="A76" s="31">
        <v>1</v>
      </c>
      <c r="B76" s="33" t="s">
        <v>571</v>
      </c>
      <c r="C76" s="31" t="s">
        <v>831</v>
      </c>
      <c r="D76" s="62">
        <v>49</v>
      </c>
      <c r="E76" s="11"/>
      <c r="F76" s="12"/>
      <c r="G76"/>
      <c r="H76"/>
      <c r="I76"/>
    </row>
    <row r="77" spans="1:9" ht="25.5">
      <c r="A77" s="31">
        <v>2</v>
      </c>
      <c r="B77" s="33" t="s">
        <v>572</v>
      </c>
      <c r="C77" s="31" t="s">
        <v>513</v>
      </c>
      <c r="D77" s="62">
        <v>40</v>
      </c>
      <c r="E77" s="11"/>
      <c r="F77" s="12"/>
      <c r="G77"/>
      <c r="H77"/>
      <c r="I77"/>
    </row>
    <row r="78" spans="1:9" ht="25.5">
      <c r="A78" s="31">
        <v>3</v>
      </c>
      <c r="B78" s="33" t="s">
        <v>573</v>
      </c>
      <c r="C78" s="31" t="s">
        <v>513</v>
      </c>
      <c r="D78" s="62">
        <v>53</v>
      </c>
      <c r="E78" s="11"/>
      <c r="F78" s="12"/>
      <c r="G78"/>
      <c r="H78"/>
      <c r="I78"/>
    </row>
    <row r="79" spans="1:9" ht="28.5" customHeight="1">
      <c r="A79" s="31">
        <v>4</v>
      </c>
      <c r="B79" s="33" t="s">
        <v>574</v>
      </c>
      <c r="C79" s="31" t="s">
        <v>513</v>
      </c>
      <c r="D79" s="62">
        <v>123</v>
      </c>
      <c r="E79" s="11"/>
      <c r="F79" s="12"/>
      <c r="G79"/>
      <c r="H79"/>
      <c r="I79"/>
    </row>
    <row r="80" spans="1:9" ht="41.25" customHeight="1">
      <c r="A80" s="31">
        <v>5</v>
      </c>
      <c r="B80" s="33" t="s">
        <v>575</v>
      </c>
      <c r="C80" s="31" t="s">
        <v>513</v>
      </c>
      <c r="D80" s="62">
        <v>225</v>
      </c>
      <c r="E80" s="11"/>
      <c r="F80" s="12"/>
      <c r="G80"/>
      <c r="H80"/>
      <c r="I80"/>
    </row>
    <row r="81" spans="1:9" ht="79.5" customHeight="1">
      <c r="A81" s="31">
        <v>6</v>
      </c>
      <c r="B81" s="33" t="s">
        <v>576</v>
      </c>
      <c r="C81" s="31" t="s">
        <v>513</v>
      </c>
      <c r="D81" s="62">
        <v>33</v>
      </c>
      <c r="E81" s="11"/>
      <c r="F81" s="12"/>
      <c r="G81"/>
      <c r="H81"/>
      <c r="I81"/>
    </row>
    <row r="82" spans="1:9" ht="66.75" customHeight="1">
      <c r="A82" s="31">
        <v>7</v>
      </c>
      <c r="B82" s="33" t="s">
        <v>577</v>
      </c>
      <c r="C82" s="31" t="s">
        <v>513</v>
      </c>
      <c r="D82" s="62">
        <v>10</v>
      </c>
      <c r="E82" s="11"/>
      <c r="F82" s="12"/>
      <c r="G82"/>
      <c r="H82"/>
      <c r="I82"/>
    </row>
    <row r="83" spans="1:9" ht="51">
      <c r="A83" s="31">
        <v>8</v>
      </c>
      <c r="B83" s="33" t="s">
        <v>578</v>
      </c>
      <c r="C83" s="31" t="s">
        <v>513</v>
      </c>
      <c r="D83" s="62">
        <v>6.4</v>
      </c>
      <c r="E83" s="11"/>
      <c r="F83" s="12"/>
      <c r="G83"/>
      <c r="H83"/>
      <c r="I83"/>
    </row>
    <row r="84" spans="1:9" ht="51" customHeight="1">
      <c r="A84" s="31">
        <v>9</v>
      </c>
      <c r="B84" s="33" t="s">
        <v>579</v>
      </c>
      <c r="C84" s="31" t="s">
        <v>513</v>
      </c>
      <c r="D84" s="62">
        <v>39</v>
      </c>
      <c r="E84" s="11"/>
      <c r="F84" s="12"/>
      <c r="G84"/>
      <c r="H84"/>
      <c r="I84"/>
    </row>
    <row r="85" spans="1:9" ht="38.25">
      <c r="A85" s="31">
        <v>10</v>
      </c>
      <c r="B85" s="33" t="s">
        <v>580</v>
      </c>
      <c r="C85" s="31" t="s">
        <v>513</v>
      </c>
      <c r="D85" s="62">
        <v>92</v>
      </c>
      <c r="E85" s="11"/>
      <c r="F85" s="12"/>
      <c r="G85"/>
      <c r="H85"/>
      <c r="I85"/>
    </row>
    <row r="86" spans="1:9" ht="25.5">
      <c r="A86" s="31">
        <v>11</v>
      </c>
      <c r="B86" s="33" t="s">
        <v>581</v>
      </c>
      <c r="C86" s="31" t="s">
        <v>513</v>
      </c>
      <c r="D86" s="62">
        <v>31</v>
      </c>
      <c r="E86" s="11"/>
      <c r="F86" s="12"/>
      <c r="G86"/>
      <c r="H86"/>
      <c r="I86"/>
    </row>
    <row r="87" spans="1:9" ht="25.5">
      <c r="A87" s="31">
        <v>12</v>
      </c>
      <c r="B87" s="33" t="s">
        <v>582</v>
      </c>
      <c r="C87" s="31" t="s">
        <v>513</v>
      </c>
      <c r="D87" s="62">
        <v>15</v>
      </c>
      <c r="E87" s="11"/>
      <c r="F87" s="12"/>
      <c r="G87"/>
      <c r="H87"/>
      <c r="I87"/>
    </row>
    <row r="88" spans="1:9" ht="38.25">
      <c r="A88" s="31">
        <v>13</v>
      </c>
      <c r="B88" s="33" t="s">
        <v>583</v>
      </c>
      <c r="C88" s="31" t="s">
        <v>513</v>
      </c>
      <c r="D88" s="62">
        <v>194</v>
      </c>
      <c r="E88" s="11"/>
      <c r="F88" s="12"/>
      <c r="G88"/>
      <c r="H88"/>
      <c r="I88"/>
    </row>
    <row r="89" spans="1:9" ht="12.75" customHeight="1">
      <c r="A89" s="31">
        <v>14</v>
      </c>
      <c r="B89" s="33" t="s">
        <v>512</v>
      </c>
      <c r="C89" s="46" t="s">
        <v>831</v>
      </c>
      <c r="D89" s="62">
        <v>21.8</v>
      </c>
      <c r="E89" s="11"/>
      <c r="F89" s="12"/>
      <c r="G89"/>
      <c r="H89"/>
      <c r="I89"/>
    </row>
    <row r="90" spans="1:9" ht="25.5">
      <c r="A90" s="31">
        <v>15</v>
      </c>
      <c r="B90" s="33" t="s">
        <v>584</v>
      </c>
      <c r="C90" s="46" t="s">
        <v>513</v>
      </c>
      <c r="D90" s="62">
        <v>194</v>
      </c>
      <c r="E90" s="11"/>
      <c r="F90" s="12"/>
      <c r="G90"/>
      <c r="H90"/>
      <c r="I90"/>
    </row>
    <row r="91" spans="1:9" ht="12.75">
      <c r="A91" s="31">
        <v>16</v>
      </c>
      <c r="B91" s="33" t="s">
        <v>602</v>
      </c>
      <c r="C91" s="46" t="s">
        <v>513</v>
      </c>
      <c r="D91" s="62">
        <v>43</v>
      </c>
      <c r="E91" s="11"/>
      <c r="F91" s="12"/>
      <c r="G91"/>
      <c r="H91"/>
      <c r="I91"/>
    </row>
    <row r="92" spans="1:9" ht="38.25">
      <c r="A92" s="31">
        <v>17</v>
      </c>
      <c r="B92" s="48" t="s">
        <v>603</v>
      </c>
      <c r="C92" s="46" t="s">
        <v>515</v>
      </c>
      <c r="D92" s="58">
        <v>0.072</v>
      </c>
      <c r="E92" s="11"/>
      <c r="F92" s="12"/>
      <c r="G92"/>
      <c r="H92"/>
      <c r="I92"/>
    </row>
    <row r="93" spans="1:9" ht="38.25">
      <c r="A93" s="31">
        <v>18</v>
      </c>
      <c r="B93" s="48" t="s">
        <v>604</v>
      </c>
      <c r="C93" s="46" t="s">
        <v>515</v>
      </c>
      <c r="D93" s="58">
        <v>0.072</v>
      </c>
      <c r="E93" s="11"/>
      <c r="F93" s="12"/>
      <c r="G93"/>
      <c r="H93"/>
      <c r="I93"/>
    </row>
    <row r="94" spans="1:9" ht="38.25">
      <c r="A94" s="31">
        <v>19</v>
      </c>
      <c r="B94" s="48" t="s">
        <v>605</v>
      </c>
      <c r="C94" s="46" t="s">
        <v>515</v>
      </c>
      <c r="D94" s="58">
        <v>0.62</v>
      </c>
      <c r="E94" s="11"/>
      <c r="F94" s="12"/>
      <c r="G94"/>
      <c r="H94"/>
      <c r="I94"/>
    </row>
    <row r="95" spans="1:9" ht="38.25">
      <c r="A95" s="31">
        <v>20</v>
      </c>
      <c r="B95" s="48" t="s">
        <v>606</v>
      </c>
      <c r="C95" s="46" t="s">
        <v>515</v>
      </c>
      <c r="D95" s="58">
        <v>0.28</v>
      </c>
      <c r="E95" s="11"/>
      <c r="F95" s="12"/>
      <c r="G95"/>
      <c r="H95"/>
      <c r="I95"/>
    </row>
    <row r="96" spans="1:9" ht="38.25">
      <c r="A96" s="31">
        <v>21</v>
      </c>
      <c r="B96" s="48" t="s">
        <v>607</v>
      </c>
      <c r="C96" s="46" t="s">
        <v>515</v>
      </c>
      <c r="D96" s="58">
        <v>0.45</v>
      </c>
      <c r="E96" s="11"/>
      <c r="F96" s="12"/>
      <c r="G96"/>
      <c r="H96"/>
      <c r="I96"/>
    </row>
    <row r="97" spans="1:9" ht="38.25">
      <c r="A97" s="31">
        <v>22</v>
      </c>
      <c r="B97" s="48" t="s">
        <v>608</v>
      </c>
      <c r="C97" s="46" t="s">
        <v>515</v>
      </c>
      <c r="D97" s="58">
        <v>0.12</v>
      </c>
      <c r="E97" s="11"/>
      <c r="F97" s="12"/>
      <c r="G97"/>
      <c r="H97"/>
      <c r="I97"/>
    </row>
    <row r="98" spans="1:9" ht="38.25">
      <c r="A98" s="31">
        <v>23</v>
      </c>
      <c r="B98" s="48" t="s">
        <v>609</v>
      </c>
      <c r="C98" s="46" t="s">
        <v>515</v>
      </c>
      <c r="D98" s="58">
        <v>0.15</v>
      </c>
      <c r="E98" s="11"/>
      <c r="F98" s="12"/>
      <c r="G98"/>
      <c r="H98"/>
      <c r="I98"/>
    </row>
    <row r="99" spans="1:9" ht="38.25">
      <c r="A99" s="31">
        <v>24</v>
      </c>
      <c r="B99" s="48" t="s">
        <v>610</v>
      </c>
      <c r="C99" s="46" t="s">
        <v>515</v>
      </c>
      <c r="D99" s="58">
        <v>0.14</v>
      </c>
      <c r="E99" s="11"/>
      <c r="F99" s="12"/>
      <c r="G99"/>
      <c r="H99"/>
      <c r="I99"/>
    </row>
    <row r="100" spans="1:9" ht="38.25">
      <c r="A100" s="31">
        <v>25</v>
      </c>
      <c r="B100" s="48" t="s">
        <v>611</v>
      </c>
      <c r="C100" s="46" t="s">
        <v>515</v>
      </c>
      <c r="D100" s="58">
        <v>0.15</v>
      </c>
      <c r="E100" s="11"/>
      <c r="F100" s="12"/>
      <c r="G100"/>
      <c r="H100"/>
      <c r="I100"/>
    </row>
    <row r="101" spans="1:9" ht="38.25">
      <c r="A101" s="31">
        <v>26</v>
      </c>
      <c r="B101" s="48" t="s">
        <v>612</v>
      </c>
      <c r="C101" s="46" t="s">
        <v>515</v>
      </c>
      <c r="D101" s="58">
        <v>0.1</v>
      </c>
      <c r="E101" s="11"/>
      <c r="F101" s="12"/>
      <c r="G101"/>
      <c r="H101"/>
      <c r="I101"/>
    </row>
    <row r="102" spans="1:9" ht="38.25">
      <c r="A102" s="31">
        <v>27</v>
      </c>
      <c r="B102" s="48" t="s">
        <v>613</v>
      </c>
      <c r="C102" s="46" t="s">
        <v>515</v>
      </c>
      <c r="D102" s="58">
        <v>0.09</v>
      </c>
      <c r="E102" s="11"/>
      <c r="F102" s="12"/>
      <c r="G102"/>
      <c r="H102"/>
      <c r="I102"/>
    </row>
    <row r="103" spans="1:9" ht="38.25">
      <c r="A103" s="31">
        <v>28</v>
      </c>
      <c r="B103" s="48" t="s">
        <v>614</v>
      </c>
      <c r="C103" s="46" t="s">
        <v>515</v>
      </c>
      <c r="D103" s="58">
        <v>0.11</v>
      </c>
      <c r="E103" s="11"/>
      <c r="F103" s="12"/>
      <c r="G103"/>
      <c r="H103"/>
      <c r="I103"/>
    </row>
    <row r="104" spans="1:9" ht="38.25">
      <c r="A104" s="31">
        <v>29</v>
      </c>
      <c r="B104" s="48" t="s">
        <v>615</v>
      </c>
      <c r="C104" s="46" t="s">
        <v>515</v>
      </c>
      <c r="D104" s="58">
        <v>0.03</v>
      </c>
      <c r="E104" s="11"/>
      <c r="F104" s="12"/>
      <c r="G104"/>
      <c r="H104"/>
      <c r="I104"/>
    </row>
    <row r="105" spans="1:9" ht="38.25">
      <c r="A105" s="31">
        <v>30</v>
      </c>
      <c r="B105" s="48" t="s">
        <v>616</v>
      </c>
      <c r="C105" s="46" t="s">
        <v>515</v>
      </c>
      <c r="D105" s="58">
        <v>0.14</v>
      </c>
      <c r="E105" s="11"/>
      <c r="F105" s="12"/>
      <c r="G105"/>
      <c r="H105"/>
      <c r="I105"/>
    </row>
    <row r="106" spans="1:9" ht="12.75">
      <c r="A106" s="31">
        <v>31</v>
      </c>
      <c r="B106" s="55" t="s">
        <v>516</v>
      </c>
      <c r="C106" s="46" t="s">
        <v>513</v>
      </c>
      <c r="D106" s="58">
        <v>54</v>
      </c>
      <c r="E106" s="11"/>
      <c r="F106" s="12"/>
      <c r="G106"/>
      <c r="H106"/>
      <c r="I106"/>
    </row>
    <row r="107" spans="1:9" ht="12.75">
      <c r="A107" s="31">
        <v>32</v>
      </c>
      <c r="B107" s="55" t="s">
        <v>517</v>
      </c>
      <c r="C107" s="46" t="s">
        <v>513</v>
      </c>
      <c r="D107" s="58">
        <v>54</v>
      </c>
      <c r="E107" s="11"/>
      <c r="F107" s="12"/>
      <c r="G107"/>
      <c r="H107"/>
      <c r="I107"/>
    </row>
    <row r="108" spans="1:9" ht="12.75" customHeight="1">
      <c r="A108" s="31">
        <v>33</v>
      </c>
      <c r="B108" s="55" t="s">
        <v>617</v>
      </c>
      <c r="C108" s="46" t="s">
        <v>513</v>
      </c>
      <c r="D108" s="58">
        <v>54</v>
      </c>
      <c r="E108" s="11"/>
      <c r="F108" s="12"/>
      <c r="G108"/>
      <c r="H108"/>
      <c r="I108"/>
    </row>
    <row r="109" spans="1:9" ht="25.5">
      <c r="A109" s="31">
        <v>34</v>
      </c>
      <c r="B109" s="48" t="s">
        <v>618</v>
      </c>
      <c r="C109" s="46" t="s">
        <v>513</v>
      </c>
      <c r="D109" s="160">
        <v>28</v>
      </c>
      <c r="E109" s="11"/>
      <c r="F109" s="12"/>
      <c r="G109"/>
      <c r="H109"/>
      <c r="I109"/>
    </row>
    <row r="110" spans="1:9" ht="38.25">
      <c r="A110" s="31">
        <v>35</v>
      </c>
      <c r="B110" s="48" t="s">
        <v>632</v>
      </c>
      <c r="C110" s="31" t="s">
        <v>515</v>
      </c>
      <c r="D110" s="62">
        <v>0.22</v>
      </c>
      <c r="E110" s="11"/>
      <c r="F110" s="12"/>
      <c r="G110"/>
      <c r="H110"/>
      <c r="I110"/>
    </row>
    <row r="111" spans="1:9" ht="25.5">
      <c r="A111" s="31">
        <v>36</v>
      </c>
      <c r="B111" s="55" t="s">
        <v>633</v>
      </c>
      <c r="C111" s="142" t="s">
        <v>831</v>
      </c>
      <c r="D111" s="62">
        <v>2.05</v>
      </c>
      <c r="E111" s="11"/>
      <c r="F111" s="12"/>
      <c r="G111"/>
      <c r="H111"/>
      <c r="I111"/>
    </row>
    <row r="112" spans="1:9" ht="12.75">
      <c r="A112" s="31">
        <v>37</v>
      </c>
      <c r="B112" s="55" t="s">
        <v>634</v>
      </c>
      <c r="C112" s="141" t="s">
        <v>513</v>
      </c>
      <c r="D112" s="62">
        <v>6</v>
      </c>
      <c r="E112" s="11"/>
      <c r="F112" s="12"/>
      <c r="G112"/>
      <c r="H112"/>
      <c r="I112"/>
    </row>
    <row r="113" spans="1:9" ht="28.5" customHeight="1">
      <c r="A113" s="31">
        <v>38</v>
      </c>
      <c r="B113" s="55" t="s">
        <v>635</v>
      </c>
      <c r="C113" s="142" t="s">
        <v>831</v>
      </c>
      <c r="D113" s="62">
        <v>0.8</v>
      </c>
      <c r="E113" s="11"/>
      <c r="F113" s="12"/>
      <c r="G113"/>
      <c r="H113"/>
      <c r="I113"/>
    </row>
    <row r="114" spans="1:9" ht="12.75">
      <c r="A114" s="31">
        <v>39</v>
      </c>
      <c r="B114" s="70" t="s">
        <v>474</v>
      </c>
      <c r="C114" s="31" t="s">
        <v>832</v>
      </c>
      <c r="D114" s="62">
        <v>8</v>
      </c>
      <c r="E114" s="11"/>
      <c r="F114" s="12"/>
      <c r="G114"/>
      <c r="H114"/>
      <c r="I114"/>
    </row>
    <row r="115" spans="1:9" ht="12.75">
      <c r="A115" s="31"/>
      <c r="B115" s="83" t="s">
        <v>636</v>
      </c>
      <c r="C115" s="31" t="s">
        <v>832</v>
      </c>
      <c r="D115" s="62">
        <v>5</v>
      </c>
      <c r="E115" s="11"/>
      <c r="F115" s="12"/>
      <c r="G115"/>
      <c r="H115"/>
      <c r="I115"/>
    </row>
    <row r="116" spans="1:9" ht="12.75">
      <c r="A116" s="31"/>
      <c r="B116" s="83" t="s">
        <v>637</v>
      </c>
      <c r="C116" s="31" t="s">
        <v>832</v>
      </c>
      <c r="D116" s="62">
        <v>2</v>
      </c>
      <c r="E116" s="11"/>
      <c r="F116" s="12"/>
      <c r="G116"/>
      <c r="H116"/>
      <c r="I116"/>
    </row>
    <row r="117" spans="1:9" ht="12.75" customHeight="1">
      <c r="A117" s="31"/>
      <c r="B117" s="83" t="s">
        <v>638</v>
      </c>
      <c r="C117" s="31" t="s">
        <v>832</v>
      </c>
      <c r="D117" s="62">
        <v>1</v>
      </c>
      <c r="E117" s="11"/>
      <c r="F117" s="12"/>
      <c r="G117"/>
      <c r="H117"/>
      <c r="I117"/>
    </row>
    <row r="118" spans="1:9" ht="12.75">
      <c r="A118" s="31">
        <v>40</v>
      </c>
      <c r="B118" s="33" t="s">
        <v>849</v>
      </c>
      <c r="C118" s="46" t="s">
        <v>513</v>
      </c>
      <c r="D118" s="62">
        <v>58</v>
      </c>
      <c r="E118" s="11"/>
      <c r="F118" s="12"/>
      <c r="G118"/>
      <c r="H118"/>
      <c r="I118"/>
    </row>
    <row r="119" spans="1:9" ht="45.75" customHeight="1">
      <c r="A119" s="31">
        <v>41</v>
      </c>
      <c r="B119" s="48" t="s">
        <v>639</v>
      </c>
      <c r="C119" s="46" t="s">
        <v>515</v>
      </c>
      <c r="D119" s="58">
        <v>1.08</v>
      </c>
      <c r="E119" s="11"/>
      <c r="F119" s="12"/>
      <c r="G119"/>
      <c r="H119"/>
      <c r="I119"/>
    </row>
    <row r="120" spans="1:9" ht="26.25" customHeight="1">
      <c r="A120" s="31">
        <v>42</v>
      </c>
      <c r="B120" s="48" t="s">
        <v>640</v>
      </c>
      <c r="C120" s="46" t="s">
        <v>831</v>
      </c>
      <c r="D120" s="58">
        <v>7.86</v>
      </c>
      <c r="E120" s="11"/>
      <c r="F120" s="12"/>
      <c r="G120"/>
      <c r="H120"/>
      <c r="I120"/>
    </row>
    <row r="121" spans="1:9" ht="25.5">
      <c r="A121" s="31">
        <v>43</v>
      </c>
      <c r="B121" s="48" t="s">
        <v>641</v>
      </c>
      <c r="C121" s="46" t="s">
        <v>515</v>
      </c>
      <c r="D121" s="58">
        <v>0.82</v>
      </c>
      <c r="E121" s="11"/>
      <c r="F121" s="12"/>
      <c r="G121"/>
      <c r="H121"/>
      <c r="I121"/>
    </row>
    <row r="122" spans="1:9" ht="12.75">
      <c r="A122" s="31">
        <v>44</v>
      </c>
      <c r="B122" s="48" t="s">
        <v>642</v>
      </c>
      <c r="C122" s="46" t="s">
        <v>832</v>
      </c>
      <c r="D122" s="58">
        <v>16</v>
      </c>
      <c r="E122" s="11"/>
      <c r="F122" s="12"/>
      <c r="G122"/>
      <c r="H122"/>
      <c r="I122"/>
    </row>
    <row r="123" spans="1:9" ht="12.75" customHeight="1">
      <c r="A123" s="31">
        <v>45</v>
      </c>
      <c r="B123" s="85" t="s">
        <v>643</v>
      </c>
      <c r="C123" s="17" t="s">
        <v>832</v>
      </c>
      <c r="D123" s="86">
        <v>4</v>
      </c>
      <c r="E123" s="11"/>
      <c r="F123" s="12"/>
      <c r="G123"/>
      <c r="H123"/>
      <c r="I123"/>
    </row>
    <row r="124" spans="1:9" ht="12.75">
      <c r="A124" s="31">
        <v>46</v>
      </c>
      <c r="B124" s="85" t="s">
        <v>644</v>
      </c>
      <c r="C124" s="17" t="s">
        <v>832</v>
      </c>
      <c r="D124" s="86">
        <v>1</v>
      </c>
      <c r="E124" s="11"/>
      <c r="F124" s="12"/>
      <c r="G124"/>
      <c r="H124"/>
      <c r="I124"/>
    </row>
    <row r="125" spans="1:9" ht="12.75">
      <c r="A125" s="31">
        <v>47</v>
      </c>
      <c r="B125" s="85" t="s">
        <v>726</v>
      </c>
      <c r="C125" s="17" t="s">
        <v>832</v>
      </c>
      <c r="D125" s="86">
        <v>7</v>
      </c>
      <c r="E125" s="11"/>
      <c r="F125" s="12"/>
      <c r="G125"/>
      <c r="H125"/>
      <c r="I125"/>
    </row>
    <row r="126" spans="1:9" ht="12.75">
      <c r="A126" s="31"/>
      <c r="B126" s="66" t="s">
        <v>645</v>
      </c>
      <c r="C126" s="31"/>
      <c r="D126" s="31"/>
      <c r="E126" s="11"/>
      <c r="F126" s="12"/>
      <c r="G126"/>
      <c r="H126"/>
      <c r="I126"/>
    </row>
    <row r="127" spans="1:9" ht="25.5">
      <c r="A127" s="31">
        <v>1</v>
      </c>
      <c r="B127" s="48" t="s">
        <v>646</v>
      </c>
      <c r="C127" s="46" t="s">
        <v>513</v>
      </c>
      <c r="D127" s="130">
        <v>15</v>
      </c>
      <c r="E127" s="11"/>
      <c r="F127" s="12"/>
      <c r="G127"/>
      <c r="H127"/>
      <c r="I127"/>
    </row>
    <row r="128" spans="1:9" ht="25.5">
      <c r="A128" s="31">
        <v>2</v>
      </c>
      <c r="B128" s="48" t="s">
        <v>647</v>
      </c>
      <c r="C128" s="46" t="s">
        <v>831</v>
      </c>
      <c r="D128" s="58">
        <v>2.38</v>
      </c>
      <c r="E128" s="11"/>
      <c r="F128" s="12"/>
      <c r="G128"/>
      <c r="H128"/>
      <c r="I128"/>
    </row>
    <row r="129" spans="1:9" ht="39.75" customHeight="1">
      <c r="A129" s="31">
        <v>3</v>
      </c>
      <c r="B129" s="48" t="s">
        <v>648</v>
      </c>
      <c r="C129" s="46" t="s">
        <v>515</v>
      </c>
      <c r="D129" s="58">
        <v>0.25</v>
      </c>
      <c r="E129" s="11"/>
      <c r="F129" s="12"/>
      <c r="G129"/>
      <c r="H129"/>
      <c r="I129"/>
    </row>
    <row r="130" spans="1:9" ht="25.5">
      <c r="A130" s="31">
        <v>4</v>
      </c>
      <c r="B130" s="48" t="s">
        <v>649</v>
      </c>
      <c r="C130" s="46" t="s">
        <v>515</v>
      </c>
      <c r="D130" s="58">
        <v>0.31</v>
      </c>
      <c r="E130" s="11"/>
      <c r="F130" s="12"/>
      <c r="G130"/>
      <c r="H130"/>
      <c r="I130"/>
    </row>
    <row r="131" spans="1:9" ht="12.75">
      <c r="A131" s="31">
        <v>5</v>
      </c>
      <c r="B131" s="55" t="s">
        <v>753</v>
      </c>
      <c r="C131" s="46" t="s">
        <v>513</v>
      </c>
      <c r="D131" s="58">
        <v>23</v>
      </c>
      <c r="E131" s="11"/>
      <c r="F131" s="12"/>
      <c r="G131"/>
      <c r="H131"/>
      <c r="I131"/>
    </row>
    <row r="132" spans="1:9" ht="12.75">
      <c r="A132" s="31">
        <v>6</v>
      </c>
      <c r="B132" s="55" t="s">
        <v>754</v>
      </c>
      <c r="C132" s="46" t="s">
        <v>513</v>
      </c>
      <c r="D132" s="58">
        <v>23</v>
      </c>
      <c r="E132" s="11"/>
      <c r="F132" s="12"/>
      <c r="G132"/>
      <c r="H132"/>
      <c r="I132"/>
    </row>
    <row r="133" spans="1:9" ht="12.75">
      <c r="A133" s="31"/>
      <c r="B133" s="66" t="s">
        <v>650</v>
      </c>
      <c r="C133" s="46"/>
      <c r="D133" s="58"/>
      <c r="E133" s="11"/>
      <c r="F133" s="12"/>
      <c r="G133"/>
      <c r="H133"/>
      <c r="I133"/>
    </row>
    <row r="134" spans="1:9" ht="31.5" customHeight="1">
      <c r="A134" s="31">
        <v>1</v>
      </c>
      <c r="B134" s="48" t="s">
        <v>651</v>
      </c>
      <c r="C134" s="46" t="s">
        <v>515</v>
      </c>
      <c r="D134" s="58">
        <v>1.39</v>
      </c>
      <c r="E134" s="11"/>
      <c r="F134" s="12"/>
      <c r="G134"/>
      <c r="H134"/>
      <c r="I134"/>
    </row>
    <row r="135" spans="1:9" ht="12.75" customHeight="1">
      <c r="A135" s="31">
        <v>2</v>
      </c>
      <c r="B135" s="55" t="s">
        <v>753</v>
      </c>
      <c r="C135" s="46" t="s">
        <v>513</v>
      </c>
      <c r="D135" s="58">
        <v>23</v>
      </c>
      <c r="E135" s="11"/>
      <c r="F135" s="12"/>
      <c r="G135"/>
      <c r="H135"/>
      <c r="I135"/>
    </row>
    <row r="136" spans="1:9" ht="12.75">
      <c r="A136" s="31">
        <v>3</v>
      </c>
      <c r="B136" s="55" t="s">
        <v>754</v>
      </c>
      <c r="C136" s="46" t="s">
        <v>513</v>
      </c>
      <c r="D136" s="58">
        <v>23</v>
      </c>
      <c r="E136" s="11"/>
      <c r="F136" s="12"/>
      <c r="G136"/>
      <c r="H136"/>
      <c r="I136"/>
    </row>
    <row r="137" spans="1:9" ht="12.75">
      <c r="A137" s="31"/>
      <c r="B137" s="66" t="s">
        <v>653</v>
      </c>
      <c r="C137" s="46"/>
      <c r="D137" s="58"/>
      <c r="E137" s="11"/>
      <c r="F137" s="12"/>
      <c r="G137"/>
      <c r="H137"/>
      <c r="I137"/>
    </row>
    <row r="138" spans="1:9" ht="25.5">
      <c r="A138" s="31">
        <v>1</v>
      </c>
      <c r="B138" s="48" t="s">
        <v>654</v>
      </c>
      <c r="C138" s="46" t="s">
        <v>513</v>
      </c>
      <c r="D138" s="130">
        <v>23</v>
      </c>
      <c r="E138" s="11"/>
      <c r="F138" s="12"/>
      <c r="G138"/>
      <c r="H138"/>
      <c r="I138"/>
    </row>
    <row r="139" spans="1:9" ht="38.25">
      <c r="A139" s="31">
        <v>2</v>
      </c>
      <c r="B139" s="48" t="s">
        <v>655</v>
      </c>
      <c r="C139" s="46" t="s">
        <v>515</v>
      </c>
      <c r="D139" s="58">
        <v>0.39</v>
      </c>
      <c r="E139" s="11"/>
      <c r="F139" s="12"/>
      <c r="G139"/>
      <c r="H139"/>
      <c r="I139"/>
    </row>
    <row r="140" spans="1:9" ht="29.25" customHeight="1">
      <c r="A140" s="31">
        <v>3</v>
      </c>
      <c r="B140" s="48" t="s">
        <v>656</v>
      </c>
      <c r="C140" s="46" t="s">
        <v>831</v>
      </c>
      <c r="D140" s="58">
        <v>2.68</v>
      </c>
      <c r="E140" s="11"/>
      <c r="F140" s="12"/>
      <c r="G140"/>
      <c r="H140"/>
      <c r="I140"/>
    </row>
    <row r="141" spans="1:9" ht="12.75" customHeight="1">
      <c r="A141" s="31">
        <v>4</v>
      </c>
      <c r="B141" s="55" t="s">
        <v>657</v>
      </c>
      <c r="C141" s="31" t="s">
        <v>515</v>
      </c>
      <c r="D141" s="31">
        <v>0.8</v>
      </c>
      <c r="E141" s="11"/>
      <c r="F141" s="12"/>
      <c r="G141"/>
      <c r="H141"/>
      <c r="I141"/>
    </row>
    <row r="142" spans="1:9" ht="12.75" customHeight="1">
      <c r="A142" s="31">
        <v>5</v>
      </c>
      <c r="B142" s="55" t="s">
        <v>753</v>
      </c>
      <c r="C142" s="46" t="s">
        <v>513</v>
      </c>
      <c r="D142" s="58">
        <v>30</v>
      </c>
      <c r="E142" s="11"/>
      <c r="F142" s="12"/>
      <c r="G142"/>
      <c r="H142"/>
      <c r="I142"/>
    </row>
    <row r="143" spans="1:9" ht="12.75">
      <c r="A143" s="31">
        <v>6</v>
      </c>
      <c r="B143" s="55" t="s">
        <v>754</v>
      </c>
      <c r="C143" s="46" t="s">
        <v>513</v>
      </c>
      <c r="D143" s="58">
        <v>30</v>
      </c>
      <c r="E143" s="11"/>
      <c r="F143" s="12"/>
      <c r="G143"/>
      <c r="H143"/>
      <c r="I143"/>
    </row>
    <row r="144" spans="1:9" ht="28.5" customHeight="1">
      <c r="A144" s="31">
        <v>7</v>
      </c>
      <c r="B144" s="55" t="s">
        <v>658</v>
      </c>
      <c r="C144" s="161" t="s">
        <v>831</v>
      </c>
      <c r="D144" s="141">
        <v>0.1</v>
      </c>
      <c r="E144" s="11"/>
      <c r="F144" s="12"/>
      <c r="G144"/>
      <c r="H144"/>
      <c r="I144"/>
    </row>
    <row r="145" spans="1:9" ht="25.5">
      <c r="A145" s="31">
        <v>8</v>
      </c>
      <c r="B145" s="55" t="s">
        <v>659</v>
      </c>
      <c r="C145" s="161" t="s">
        <v>515</v>
      </c>
      <c r="D145" s="31">
        <v>0.68</v>
      </c>
      <c r="E145" s="11"/>
      <c r="F145" s="12"/>
      <c r="G145"/>
      <c r="H145"/>
      <c r="I145"/>
    </row>
    <row r="146" spans="1:9" ht="12.75">
      <c r="A146" s="31">
        <v>9</v>
      </c>
      <c r="B146" s="55" t="s">
        <v>660</v>
      </c>
      <c r="C146" s="161" t="s">
        <v>832</v>
      </c>
      <c r="D146" s="141">
        <v>5</v>
      </c>
      <c r="E146" s="11"/>
      <c r="F146" s="12"/>
      <c r="G146"/>
      <c r="H146"/>
      <c r="I146"/>
    </row>
    <row r="147" spans="1:9" ht="12.75">
      <c r="A147" s="31">
        <v>10</v>
      </c>
      <c r="B147" s="55" t="s">
        <v>661</v>
      </c>
      <c r="C147" s="161" t="s">
        <v>832</v>
      </c>
      <c r="D147" s="141">
        <v>4</v>
      </c>
      <c r="E147" s="11"/>
      <c r="F147" s="12"/>
      <c r="G147"/>
      <c r="H147"/>
      <c r="I147"/>
    </row>
    <row r="148" spans="1:9" ht="25.5">
      <c r="A148" s="31">
        <v>11</v>
      </c>
      <c r="B148" s="55" t="s">
        <v>662</v>
      </c>
      <c r="C148" s="46" t="s">
        <v>828</v>
      </c>
      <c r="D148" s="58">
        <v>11</v>
      </c>
      <c r="E148" s="11"/>
      <c r="F148" s="12"/>
      <c r="G148"/>
      <c r="H148"/>
      <c r="I148"/>
    </row>
    <row r="149" spans="1:9" ht="12.75">
      <c r="A149" s="31"/>
      <c r="B149" s="66" t="s">
        <v>877</v>
      </c>
      <c r="C149" s="31"/>
      <c r="D149" s="31"/>
      <c r="E149" s="11"/>
      <c r="F149" s="12"/>
      <c r="G149"/>
      <c r="H149"/>
      <c r="I149"/>
    </row>
    <row r="150" spans="1:9" ht="25.5">
      <c r="A150" s="31">
        <v>1</v>
      </c>
      <c r="B150" s="55" t="s">
        <v>663</v>
      </c>
      <c r="C150" s="31" t="s">
        <v>831</v>
      </c>
      <c r="D150" s="46">
        <v>9.4</v>
      </c>
      <c r="E150" s="11"/>
      <c r="F150" s="12"/>
      <c r="G150"/>
      <c r="H150"/>
      <c r="I150"/>
    </row>
    <row r="151" spans="1:9" ht="38.25">
      <c r="A151" s="31">
        <v>2</v>
      </c>
      <c r="B151" s="55" t="s">
        <v>664</v>
      </c>
      <c r="C151" s="46" t="s">
        <v>831</v>
      </c>
      <c r="D151" s="58">
        <v>22.68</v>
      </c>
      <c r="E151" s="11"/>
      <c r="F151" s="12"/>
      <c r="G151"/>
      <c r="H151"/>
      <c r="I151"/>
    </row>
    <row r="152" spans="1:9" ht="38.25">
      <c r="A152" s="31">
        <v>3</v>
      </c>
      <c r="B152" s="55" t="s">
        <v>665</v>
      </c>
      <c r="C152" s="46" t="s">
        <v>513</v>
      </c>
      <c r="D152" s="58">
        <v>624</v>
      </c>
      <c r="E152" s="11"/>
      <c r="F152" s="12"/>
      <c r="G152"/>
      <c r="H152"/>
      <c r="I152"/>
    </row>
    <row r="153" spans="1:9" ht="38.25">
      <c r="A153" s="31">
        <v>4</v>
      </c>
      <c r="B153" s="55" t="s">
        <v>666</v>
      </c>
      <c r="C153" s="46" t="s">
        <v>513</v>
      </c>
      <c r="D153" s="58">
        <v>624</v>
      </c>
      <c r="E153" s="11"/>
      <c r="F153" s="12"/>
      <c r="G153"/>
      <c r="H153"/>
      <c r="I153"/>
    </row>
    <row r="154" spans="1:9" ht="42" customHeight="1">
      <c r="A154" s="31">
        <v>5</v>
      </c>
      <c r="B154" s="55" t="s">
        <v>667</v>
      </c>
      <c r="C154" s="46" t="s">
        <v>513</v>
      </c>
      <c r="D154" s="58">
        <v>624</v>
      </c>
      <c r="E154" s="11"/>
      <c r="F154" s="12"/>
      <c r="G154"/>
      <c r="H154"/>
      <c r="I154"/>
    </row>
    <row r="155" spans="1:9" ht="25.5">
      <c r="A155" s="31">
        <v>6</v>
      </c>
      <c r="B155" s="55" t="s">
        <v>668</v>
      </c>
      <c r="C155" s="46" t="s">
        <v>513</v>
      </c>
      <c r="D155" s="58">
        <v>149</v>
      </c>
      <c r="E155" s="11"/>
      <c r="F155" s="12"/>
      <c r="G155"/>
      <c r="H155"/>
      <c r="I155"/>
    </row>
    <row r="156" spans="1:9" ht="12.75">
      <c r="A156" s="31">
        <v>7</v>
      </c>
      <c r="B156" s="55" t="s">
        <v>669</v>
      </c>
      <c r="C156" s="31" t="s">
        <v>513</v>
      </c>
      <c r="D156" s="46">
        <v>475</v>
      </c>
      <c r="E156" s="11"/>
      <c r="F156" s="12"/>
      <c r="G156"/>
      <c r="H156"/>
      <c r="I156"/>
    </row>
    <row r="157" spans="1:9" ht="12.75">
      <c r="A157" s="31">
        <v>8</v>
      </c>
      <c r="B157" s="55" t="s">
        <v>670</v>
      </c>
      <c r="C157" s="46" t="s">
        <v>828</v>
      </c>
      <c r="D157" s="58">
        <v>32</v>
      </c>
      <c r="E157" s="11"/>
      <c r="F157" s="12"/>
      <c r="G157"/>
      <c r="H157"/>
      <c r="I157"/>
    </row>
    <row r="158" spans="1:9" ht="12.75">
      <c r="A158" s="31">
        <v>9</v>
      </c>
      <c r="B158" s="55" t="s">
        <v>671</v>
      </c>
      <c r="C158" s="46" t="s">
        <v>513</v>
      </c>
      <c r="D158" s="58">
        <f>149+475</f>
        <v>624</v>
      </c>
      <c r="E158" s="11"/>
      <c r="F158" s="12"/>
      <c r="G158"/>
      <c r="H158"/>
      <c r="I158"/>
    </row>
    <row r="159" spans="1:9" ht="12.75">
      <c r="A159" s="31">
        <v>10</v>
      </c>
      <c r="B159" s="87" t="s">
        <v>672</v>
      </c>
      <c r="C159" s="46" t="s">
        <v>513</v>
      </c>
      <c r="D159" s="122">
        <v>518</v>
      </c>
      <c r="E159" s="11"/>
      <c r="F159" s="12"/>
      <c r="G159"/>
      <c r="H159"/>
      <c r="I159"/>
    </row>
    <row r="160" spans="1:9" ht="25.5">
      <c r="A160" s="31">
        <v>11</v>
      </c>
      <c r="B160" s="88" t="s">
        <v>673</v>
      </c>
      <c r="C160" s="46" t="s">
        <v>513</v>
      </c>
      <c r="D160" s="122">
        <v>518</v>
      </c>
      <c r="E160" s="11"/>
      <c r="F160" s="12"/>
      <c r="G160"/>
      <c r="H160"/>
      <c r="I160"/>
    </row>
    <row r="161" spans="1:9" ht="12.75">
      <c r="A161" s="31">
        <v>12</v>
      </c>
      <c r="B161" s="88" t="s">
        <v>674</v>
      </c>
      <c r="C161" s="46" t="s">
        <v>513</v>
      </c>
      <c r="D161" s="122">
        <v>594</v>
      </c>
      <c r="E161" s="11"/>
      <c r="F161" s="12"/>
      <c r="G161"/>
      <c r="H161"/>
      <c r="I161"/>
    </row>
    <row r="162" spans="1:9" ht="12.75">
      <c r="A162" s="31">
        <v>13</v>
      </c>
      <c r="B162" s="88" t="s">
        <v>675</v>
      </c>
      <c r="C162" s="46" t="s">
        <v>513</v>
      </c>
      <c r="D162" s="58">
        <v>90</v>
      </c>
      <c r="E162" s="11"/>
      <c r="F162" s="12"/>
      <c r="G162"/>
      <c r="H162"/>
      <c r="I162"/>
    </row>
    <row r="163" spans="1:9" ht="12.75">
      <c r="A163" s="31">
        <v>14</v>
      </c>
      <c r="B163" s="88" t="s">
        <v>676</v>
      </c>
      <c r="C163" s="46" t="s">
        <v>513</v>
      </c>
      <c r="D163" s="122">
        <v>90</v>
      </c>
      <c r="E163" s="11"/>
      <c r="F163" s="12"/>
      <c r="G163"/>
      <c r="H163"/>
      <c r="I163"/>
    </row>
    <row r="164" spans="1:9" ht="46.5" customHeight="1">
      <c r="A164" s="31">
        <v>15</v>
      </c>
      <c r="B164" s="88" t="s">
        <v>677</v>
      </c>
      <c r="C164" s="46" t="s">
        <v>513</v>
      </c>
      <c r="D164" s="79">
        <v>445</v>
      </c>
      <c r="E164" s="11"/>
      <c r="F164" s="12"/>
      <c r="G164"/>
      <c r="H164"/>
      <c r="I164"/>
    </row>
    <row r="165" spans="1:9" ht="12.75">
      <c r="A165" s="31">
        <v>16</v>
      </c>
      <c r="B165" s="88" t="s">
        <v>678</v>
      </c>
      <c r="C165" s="46" t="s">
        <v>513</v>
      </c>
      <c r="D165" s="122">
        <v>535</v>
      </c>
      <c r="E165" s="11"/>
      <c r="F165" s="12"/>
      <c r="G165"/>
      <c r="H165"/>
      <c r="I165"/>
    </row>
    <row r="166" spans="1:9" ht="12.75">
      <c r="A166" s="31">
        <v>17</v>
      </c>
      <c r="B166" s="88" t="s">
        <v>679</v>
      </c>
      <c r="C166" s="46" t="s">
        <v>513</v>
      </c>
      <c r="D166" s="122">
        <v>90</v>
      </c>
      <c r="E166" s="11"/>
      <c r="F166" s="12"/>
      <c r="G166"/>
      <c r="H166"/>
      <c r="I166"/>
    </row>
    <row r="167" spans="1:9" ht="12.75" customHeight="1">
      <c r="A167" s="31">
        <v>18</v>
      </c>
      <c r="B167" s="70" t="s">
        <v>680</v>
      </c>
      <c r="C167" s="46" t="s">
        <v>513</v>
      </c>
      <c r="D167" s="58">
        <v>445</v>
      </c>
      <c r="E167" s="11"/>
      <c r="F167" s="12"/>
      <c r="G167"/>
      <c r="H167"/>
      <c r="I167"/>
    </row>
    <row r="168" spans="1:9" ht="12.75">
      <c r="A168" s="31">
        <v>19</v>
      </c>
      <c r="B168" s="87" t="s">
        <v>619</v>
      </c>
      <c r="C168" s="46" t="s">
        <v>828</v>
      </c>
      <c r="D168" s="122">
        <f>37+31</f>
        <v>68</v>
      </c>
      <c r="E168" s="11"/>
      <c r="F168" s="12"/>
      <c r="G168"/>
      <c r="H168"/>
      <c r="I168"/>
    </row>
    <row r="169" spans="1:9" ht="12.75" customHeight="1">
      <c r="A169" s="31">
        <v>20</v>
      </c>
      <c r="B169" s="87" t="s">
        <v>620</v>
      </c>
      <c r="C169" s="46" t="s">
        <v>513</v>
      </c>
      <c r="D169" s="58">
        <v>36</v>
      </c>
      <c r="E169" s="11"/>
      <c r="F169" s="12"/>
      <c r="G169"/>
      <c r="H169"/>
      <c r="I169"/>
    </row>
    <row r="170" spans="1:9" ht="25.5">
      <c r="A170" s="31">
        <v>21</v>
      </c>
      <c r="B170" s="55" t="s">
        <v>681</v>
      </c>
      <c r="C170" s="31" t="s">
        <v>828</v>
      </c>
      <c r="D170" s="31">
        <v>49</v>
      </c>
      <c r="E170" s="11"/>
      <c r="F170" s="12"/>
      <c r="G170"/>
      <c r="H170"/>
      <c r="I170"/>
    </row>
    <row r="171" spans="1:9" ht="25.5">
      <c r="A171" s="31">
        <v>22</v>
      </c>
      <c r="B171" s="55" t="s">
        <v>682</v>
      </c>
      <c r="C171" s="31" t="s">
        <v>828</v>
      </c>
      <c r="D171" s="31">
        <v>33</v>
      </c>
      <c r="E171" s="11"/>
      <c r="F171" s="12"/>
      <c r="G171"/>
      <c r="H171"/>
      <c r="I171"/>
    </row>
    <row r="172" spans="1:9" ht="25.5">
      <c r="A172" s="31">
        <v>23</v>
      </c>
      <c r="B172" s="55" t="s">
        <v>683</v>
      </c>
      <c r="C172" s="31" t="s">
        <v>513</v>
      </c>
      <c r="D172" s="31">
        <v>75</v>
      </c>
      <c r="E172" s="11"/>
      <c r="F172" s="12"/>
      <c r="G172"/>
      <c r="H172"/>
      <c r="I172"/>
    </row>
    <row r="173" spans="1:9" ht="12.75">
      <c r="A173" s="31"/>
      <c r="B173" s="64" t="s">
        <v>518</v>
      </c>
      <c r="C173" s="59"/>
      <c r="D173" s="58"/>
      <c r="E173" s="11"/>
      <c r="F173" s="12"/>
      <c r="G173"/>
      <c r="H173"/>
      <c r="I173"/>
    </row>
    <row r="174" spans="1:9" ht="140.25" customHeight="1">
      <c r="A174" s="31"/>
      <c r="B174" s="64" t="s">
        <v>381</v>
      </c>
      <c r="C174" s="59"/>
      <c r="D174" s="58"/>
      <c r="E174" s="11"/>
      <c r="F174" s="12"/>
      <c r="G174"/>
      <c r="H174"/>
      <c r="I174"/>
    </row>
    <row r="175" spans="1:9" ht="39" customHeight="1">
      <c r="A175" s="31">
        <v>1</v>
      </c>
      <c r="B175" s="162" t="s">
        <v>711</v>
      </c>
      <c r="C175" s="58" t="s">
        <v>513</v>
      </c>
      <c r="D175" s="58">
        <v>93</v>
      </c>
      <c r="E175" s="11"/>
      <c r="F175" s="12"/>
      <c r="G175"/>
      <c r="H175"/>
      <c r="I175"/>
    </row>
    <row r="176" spans="1:9" ht="12.75">
      <c r="A176" s="31"/>
      <c r="B176" s="89" t="s">
        <v>684</v>
      </c>
      <c r="C176" s="58" t="s">
        <v>524</v>
      </c>
      <c r="D176" s="58">
        <v>4</v>
      </c>
      <c r="E176" s="11"/>
      <c r="F176" s="12"/>
      <c r="G176"/>
      <c r="H176"/>
      <c r="I176"/>
    </row>
    <row r="177" spans="1:9" ht="12.75">
      <c r="A177" s="31"/>
      <c r="B177" s="89" t="s">
        <v>685</v>
      </c>
      <c r="C177" s="58" t="s">
        <v>524</v>
      </c>
      <c r="D177" s="58">
        <v>5</v>
      </c>
      <c r="E177" s="11"/>
      <c r="F177" s="12"/>
      <c r="G177"/>
      <c r="H177"/>
      <c r="I177"/>
    </row>
    <row r="178" spans="1:9" ht="12.75">
      <c r="A178" s="31"/>
      <c r="B178" s="89" t="s">
        <v>686</v>
      </c>
      <c r="C178" s="58" t="s">
        <v>524</v>
      </c>
      <c r="D178" s="58">
        <v>26</v>
      </c>
      <c r="E178" s="11"/>
      <c r="F178" s="12"/>
      <c r="G178"/>
      <c r="H178"/>
      <c r="I178"/>
    </row>
    <row r="179" spans="1:9" ht="25.5">
      <c r="A179" s="31">
        <v>2</v>
      </c>
      <c r="B179" s="48" t="s">
        <v>382</v>
      </c>
      <c r="C179" s="59" t="s">
        <v>828</v>
      </c>
      <c r="D179" s="58">
        <v>15</v>
      </c>
      <c r="E179" s="11"/>
      <c r="F179" s="12"/>
      <c r="G179"/>
      <c r="H179"/>
      <c r="I179"/>
    </row>
    <row r="180" spans="1:9" ht="12.75">
      <c r="A180" s="31">
        <v>3</v>
      </c>
      <c r="B180" s="48" t="s">
        <v>696</v>
      </c>
      <c r="C180" s="59" t="s">
        <v>828</v>
      </c>
      <c r="D180" s="58">
        <v>31</v>
      </c>
      <c r="E180" s="11"/>
      <c r="F180" s="12"/>
      <c r="G180"/>
      <c r="H180"/>
      <c r="I180"/>
    </row>
    <row r="181" spans="1:9" ht="12.75">
      <c r="A181" s="31">
        <v>4</v>
      </c>
      <c r="B181" s="48" t="s">
        <v>697</v>
      </c>
      <c r="C181" s="59" t="s">
        <v>828</v>
      </c>
      <c r="D181" s="58">
        <v>5</v>
      </c>
      <c r="E181" s="44"/>
      <c r="F181" s="40"/>
      <c r="G181"/>
      <c r="H181"/>
      <c r="I181"/>
    </row>
    <row r="182" spans="1:9" ht="12.75" customHeight="1">
      <c r="A182" s="31">
        <v>5</v>
      </c>
      <c r="B182" s="65" t="s">
        <v>698</v>
      </c>
      <c r="C182" s="143" t="s">
        <v>828</v>
      </c>
      <c r="D182" s="58">
        <v>42</v>
      </c>
      <c r="E182" s="37"/>
      <c r="F182" s="76"/>
      <c r="G182"/>
      <c r="H182"/>
      <c r="I182"/>
    </row>
    <row r="183" spans="1:9" ht="12.75">
      <c r="A183" s="31">
        <v>6</v>
      </c>
      <c r="B183" s="65" t="s">
        <v>699</v>
      </c>
      <c r="C183" s="143" t="s">
        <v>828</v>
      </c>
      <c r="D183" s="58">
        <v>41</v>
      </c>
      <c r="E183" s="37"/>
      <c r="F183" s="76"/>
      <c r="G183"/>
      <c r="H183"/>
      <c r="I183"/>
    </row>
    <row r="184" spans="1:9" ht="12.75">
      <c r="A184" s="31">
        <v>7</v>
      </c>
      <c r="B184" s="69" t="s">
        <v>621</v>
      </c>
      <c r="C184" s="143" t="s">
        <v>828</v>
      </c>
      <c r="D184" s="58">
        <v>236</v>
      </c>
      <c r="E184" s="37"/>
      <c r="F184" s="76"/>
      <c r="G184"/>
      <c r="H184"/>
      <c r="I184"/>
    </row>
    <row r="185" spans="1:6" ht="114.75">
      <c r="A185" s="31"/>
      <c r="B185" s="64" t="s">
        <v>710</v>
      </c>
      <c r="C185" s="59"/>
      <c r="D185" s="58"/>
      <c r="E185" s="37"/>
      <c r="F185" s="37"/>
    </row>
    <row r="186" spans="1:6" ht="27.75" customHeight="1">
      <c r="A186" s="31">
        <v>1</v>
      </c>
      <c r="B186" s="107" t="s">
        <v>622</v>
      </c>
      <c r="C186" s="58" t="s">
        <v>832</v>
      </c>
      <c r="D186" s="58">
        <v>1</v>
      </c>
      <c r="E186" s="37"/>
      <c r="F186" s="37"/>
    </row>
    <row r="187" spans="1:6" ht="25.5">
      <c r="A187" s="31">
        <v>2</v>
      </c>
      <c r="B187" s="107" t="s">
        <v>700</v>
      </c>
      <c r="C187" s="58" t="s">
        <v>832</v>
      </c>
      <c r="D187" s="58">
        <v>1</v>
      </c>
      <c r="E187" s="37"/>
      <c r="F187" s="37"/>
    </row>
    <row r="188" spans="1:6" ht="25.5">
      <c r="A188" s="31">
        <v>3</v>
      </c>
      <c r="B188" s="107" t="s">
        <v>623</v>
      </c>
      <c r="C188" s="58" t="s">
        <v>832</v>
      </c>
      <c r="D188" s="58">
        <v>2</v>
      </c>
      <c r="E188" s="37"/>
      <c r="F188" s="37"/>
    </row>
    <row r="189" spans="1:6" ht="25.5">
      <c r="A189" s="31" t="s">
        <v>624</v>
      </c>
      <c r="B189" s="107" t="s">
        <v>625</v>
      </c>
      <c r="C189" s="58" t="s">
        <v>832</v>
      </c>
      <c r="D189" s="58">
        <v>9</v>
      </c>
      <c r="E189" s="37"/>
      <c r="F189" s="37"/>
    </row>
    <row r="190" spans="1:6" ht="25.5">
      <c r="A190" s="31" t="s">
        <v>626</v>
      </c>
      <c r="B190" s="107" t="s">
        <v>627</v>
      </c>
      <c r="C190" s="58" t="s">
        <v>832</v>
      </c>
      <c r="D190" s="58">
        <v>2</v>
      </c>
      <c r="E190" s="37"/>
      <c r="F190" s="37"/>
    </row>
    <row r="191" spans="1:6" ht="25.5">
      <c r="A191" s="31">
        <v>3</v>
      </c>
      <c r="B191" s="70" t="s">
        <v>701</v>
      </c>
      <c r="C191" s="58" t="s">
        <v>832</v>
      </c>
      <c r="D191" s="58">
        <v>2</v>
      </c>
      <c r="E191" s="37"/>
      <c r="F191" s="37"/>
    </row>
    <row r="192" spans="1:6" ht="12.75" customHeight="1">
      <c r="A192" s="31">
        <v>4</v>
      </c>
      <c r="B192" s="70" t="s">
        <v>702</v>
      </c>
      <c r="C192" s="58" t="s">
        <v>832</v>
      </c>
      <c r="D192" s="58">
        <v>1</v>
      </c>
      <c r="E192" s="37"/>
      <c r="F192" s="37"/>
    </row>
    <row r="193" spans="1:6" ht="25.5">
      <c r="A193" s="31">
        <v>5</v>
      </c>
      <c r="B193" s="70" t="s">
        <v>703</v>
      </c>
      <c r="C193" s="58" t="s">
        <v>832</v>
      </c>
      <c r="D193" s="58">
        <v>1</v>
      </c>
      <c r="E193" s="37"/>
      <c r="F193" s="37"/>
    </row>
    <row r="194" spans="1:6" ht="25.5">
      <c r="A194" s="31">
        <v>6</v>
      </c>
      <c r="B194" s="70" t="s">
        <v>704</v>
      </c>
      <c r="C194" s="58" t="s">
        <v>832</v>
      </c>
      <c r="D194" s="58">
        <v>2</v>
      </c>
      <c r="E194" s="37"/>
      <c r="F194" s="37"/>
    </row>
    <row r="195" spans="1:6" ht="38.25">
      <c r="A195" s="31">
        <v>7</v>
      </c>
      <c r="B195" s="70" t="s">
        <v>705</v>
      </c>
      <c r="C195" s="58" t="s">
        <v>832</v>
      </c>
      <c r="D195" s="58">
        <v>5</v>
      </c>
      <c r="E195" s="37"/>
      <c r="F195" s="37"/>
    </row>
    <row r="196" spans="1:6" ht="25.5">
      <c r="A196" s="31">
        <v>8</v>
      </c>
      <c r="B196" s="70" t="s">
        <v>706</v>
      </c>
      <c r="C196" s="58" t="s">
        <v>832</v>
      </c>
      <c r="D196" s="58">
        <v>1</v>
      </c>
      <c r="E196" s="90"/>
      <c r="F196" s="90"/>
    </row>
    <row r="197" spans="1:6" ht="25.5">
      <c r="A197" s="31">
        <v>9</v>
      </c>
      <c r="B197" s="70" t="s">
        <v>707</v>
      </c>
      <c r="C197" s="58" t="s">
        <v>832</v>
      </c>
      <c r="D197" s="58">
        <v>2</v>
      </c>
      <c r="E197" s="37"/>
      <c r="F197" s="37"/>
    </row>
    <row r="198" spans="1:6" ht="38.25">
      <c r="A198" s="31">
        <v>10</v>
      </c>
      <c r="B198" s="70" t="s">
        <v>708</v>
      </c>
      <c r="C198" s="58" t="s">
        <v>832</v>
      </c>
      <c r="D198" s="58">
        <v>1</v>
      </c>
      <c r="E198" s="37"/>
      <c r="F198" s="37"/>
    </row>
    <row r="199" spans="1:6" ht="25.5">
      <c r="A199" s="31">
        <v>11</v>
      </c>
      <c r="B199" s="70" t="s">
        <v>709</v>
      </c>
      <c r="C199" s="58" t="s">
        <v>832</v>
      </c>
      <c r="D199" s="58">
        <v>1</v>
      </c>
      <c r="E199" s="37"/>
      <c r="F199" s="37"/>
    </row>
    <row r="200" spans="1:6" ht="25.5">
      <c r="A200" s="31">
        <v>12</v>
      </c>
      <c r="B200" s="70" t="s">
        <v>712</v>
      </c>
      <c r="C200" s="58" t="s">
        <v>832</v>
      </c>
      <c r="D200" s="58">
        <v>1</v>
      </c>
      <c r="E200" s="37"/>
      <c r="F200" s="37"/>
    </row>
    <row r="201" spans="1:6" ht="24" customHeight="1">
      <c r="A201" s="31">
        <v>13</v>
      </c>
      <c r="B201" s="107" t="s">
        <v>628</v>
      </c>
      <c r="C201" s="58" t="s">
        <v>828</v>
      </c>
      <c r="D201" s="58">
        <v>167</v>
      </c>
      <c r="E201" s="37"/>
      <c r="F201" s="37"/>
    </row>
    <row r="202" spans="1:6" ht="12.75">
      <c r="A202" s="31"/>
      <c r="B202" s="64" t="s">
        <v>878</v>
      </c>
      <c r="C202" s="58"/>
      <c r="D202" s="58"/>
      <c r="E202" s="37"/>
      <c r="F202" s="37"/>
    </row>
    <row r="203" spans="1:6" ht="12.75">
      <c r="A203" s="31"/>
      <c r="B203" s="56" t="s">
        <v>713</v>
      </c>
      <c r="C203" s="58"/>
      <c r="D203" s="58"/>
      <c r="E203" s="37"/>
      <c r="F203" s="37"/>
    </row>
    <row r="204" spans="1:6" ht="12.75">
      <c r="A204" s="31">
        <v>1</v>
      </c>
      <c r="B204" s="48" t="s">
        <v>714</v>
      </c>
      <c r="C204" s="59" t="s">
        <v>831</v>
      </c>
      <c r="D204" s="58">
        <f>D206*0.1</f>
        <v>57.300000000000004</v>
      </c>
      <c r="E204" s="37"/>
      <c r="F204" s="37"/>
    </row>
    <row r="205" spans="1:6" ht="12.75">
      <c r="A205" s="31">
        <v>2</v>
      </c>
      <c r="B205" s="48" t="s">
        <v>715</v>
      </c>
      <c r="C205" s="59" t="s">
        <v>513</v>
      </c>
      <c r="D205" s="58">
        <v>573</v>
      </c>
      <c r="E205" s="37"/>
      <c r="F205" s="37"/>
    </row>
    <row r="206" spans="1:6" ht="25.5">
      <c r="A206" s="31">
        <v>3</v>
      </c>
      <c r="B206" s="48" t="s">
        <v>716</v>
      </c>
      <c r="C206" s="58" t="s">
        <v>513</v>
      </c>
      <c r="D206" s="58">
        <v>573</v>
      </c>
      <c r="E206" s="37"/>
      <c r="F206" s="37"/>
    </row>
    <row r="207" spans="1:6" ht="25.5">
      <c r="A207" s="31">
        <v>4</v>
      </c>
      <c r="B207" s="48" t="s">
        <v>717</v>
      </c>
      <c r="C207" s="58" t="s">
        <v>513</v>
      </c>
      <c r="D207" s="58">
        <v>573</v>
      </c>
      <c r="E207" s="37"/>
      <c r="F207" s="37"/>
    </row>
    <row r="208" spans="1:6" ht="12.75">
      <c r="A208" s="31">
        <v>5</v>
      </c>
      <c r="B208" s="48" t="s">
        <v>718</v>
      </c>
      <c r="C208" s="59" t="s">
        <v>513</v>
      </c>
      <c r="D208" s="58">
        <v>573</v>
      </c>
      <c r="E208" s="37"/>
      <c r="F208" s="37"/>
    </row>
    <row r="209" spans="1:6" ht="12.75">
      <c r="A209" s="31"/>
      <c r="B209" s="56" t="s">
        <v>719</v>
      </c>
      <c r="C209" s="59"/>
      <c r="D209" s="58"/>
      <c r="E209" s="37"/>
      <c r="F209" s="37"/>
    </row>
    <row r="210" spans="1:6" ht="38.25">
      <c r="A210" s="31">
        <v>6</v>
      </c>
      <c r="B210" s="48" t="s">
        <v>720</v>
      </c>
      <c r="C210" s="51" t="s">
        <v>513</v>
      </c>
      <c r="D210" s="75">
        <v>58</v>
      </c>
      <c r="E210" s="37"/>
      <c r="F210" s="37"/>
    </row>
    <row r="211" spans="1:6" ht="25.5">
      <c r="A211" s="31">
        <v>7</v>
      </c>
      <c r="B211" s="48" t="s">
        <v>975</v>
      </c>
      <c r="C211" s="31" t="s">
        <v>513</v>
      </c>
      <c r="D211" s="58">
        <v>410</v>
      </c>
      <c r="E211" s="37"/>
      <c r="F211" s="37"/>
    </row>
    <row r="212" spans="1:6" ht="12.75">
      <c r="A212" s="31">
        <v>8</v>
      </c>
      <c r="B212" s="48" t="s">
        <v>938</v>
      </c>
      <c r="C212" s="31" t="s">
        <v>513</v>
      </c>
      <c r="D212" s="58">
        <v>59</v>
      </c>
      <c r="E212" s="37"/>
      <c r="F212" s="37"/>
    </row>
    <row r="213" spans="1:6" ht="25.5">
      <c r="A213" s="31">
        <v>9</v>
      </c>
      <c r="B213" s="48" t="s">
        <v>976</v>
      </c>
      <c r="C213" s="58" t="s">
        <v>513</v>
      </c>
      <c r="D213" s="58">
        <v>59</v>
      </c>
      <c r="E213" s="37"/>
      <c r="F213" s="37"/>
    </row>
    <row r="214" spans="1:6" ht="25.5">
      <c r="A214" s="31">
        <v>10</v>
      </c>
      <c r="B214" s="19" t="s">
        <v>977</v>
      </c>
      <c r="C214" s="20" t="s">
        <v>513</v>
      </c>
      <c r="D214" s="14">
        <v>46</v>
      </c>
      <c r="E214" s="37"/>
      <c r="F214" s="37"/>
    </row>
    <row r="215" spans="1:6" ht="12.75" customHeight="1">
      <c r="A215" s="31"/>
      <c r="B215" s="64" t="s">
        <v>915</v>
      </c>
      <c r="C215" s="59"/>
      <c r="D215" s="58"/>
      <c r="E215" s="37"/>
      <c r="F215" s="37"/>
    </row>
    <row r="216" spans="1:6" ht="12.75">
      <c r="A216" s="31"/>
      <c r="B216" s="135" t="s">
        <v>520</v>
      </c>
      <c r="C216" s="51"/>
      <c r="D216" s="75"/>
      <c r="E216" s="37"/>
      <c r="F216" s="37"/>
    </row>
    <row r="217" spans="1:6" ht="12.75">
      <c r="A217" s="31">
        <v>1</v>
      </c>
      <c r="B217" s="88" t="s">
        <v>629</v>
      </c>
      <c r="C217" s="46" t="s">
        <v>513</v>
      </c>
      <c r="D217" s="122">
        <v>351</v>
      </c>
      <c r="E217" s="37"/>
      <c r="F217" s="37"/>
    </row>
    <row r="218" spans="1:6" ht="12.75">
      <c r="A218" s="31">
        <v>2</v>
      </c>
      <c r="B218" s="87" t="s">
        <v>680</v>
      </c>
      <c r="C218" s="46" t="s">
        <v>513</v>
      </c>
      <c r="D218" s="58">
        <v>351</v>
      </c>
      <c r="E218" s="37"/>
      <c r="F218" s="37"/>
    </row>
    <row r="219" spans="1:6" ht="12.75">
      <c r="A219" s="31">
        <v>3</v>
      </c>
      <c r="B219" s="48" t="s">
        <v>630</v>
      </c>
      <c r="C219" s="51" t="s">
        <v>513</v>
      </c>
      <c r="D219" s="75">
        <v>132</v>
      </c>
      <c r="E219" s="37"/>
      <c r="F219" s="37"/>
    </row>
    <row r="220" spans="1:6" ht="12.75">
      <c r="A220" s="31">
        <v>4</v>
      </c>
      <c r="B220" s="133" t="s">
        <v>916</v>
      </c>
      <c r="C220" s="59" t="s">
        <v>513</v>
      </c>
      <c r="D220" s="132">
        <v>132</v>
      </c>
      <c r="E220" s="37"/>
      <c r="F220" s="37"/>
    </row>
    <row r="221" spans="1:6" ht="25.5">
      <c r="A221" s="31">
        <v>5</v>
      </c>
      <c r="B221" s="259" t="s">
        <v>631</v>
      </c>
      <c r="C221" s="51" t="s">
        <v>513</v>
      </c>
      <c r="D221" s="260">
        <v>12.9</v>
      </c>
      <c r="E221" s="37"/>
      <c r="F221" s="37"/>
    </row>
    <row r="222" spans="1:6" ht="12.75" customHeight="1">
      <c r="A222" s="31"/>
      <c r="B222" s="133"/>
      <c r="C222" s="59"/>
      <c r="D222" s="132"/>
      <c r="E222" s="37"/>
      <c r="F222" s="37"/>
    </row>
    <row r="223" spans="1:6" ht="12.75">
      <c r="A223" s="31"/>
      <c r="B223" s="137" t="s">
        <v>521</v>
      </c>
      <c r="C223" s="136"/>
      <c r="D223" s="132"/>
      <c r="E223" s="37"/>
      <c r="F223" s="37"/>
    </row>
    <row r="224" spans="1:6" ht="12.75">
      <c r="A224" s="31">
        <v>1</v>
      </c>
      <c r="B224" s="107" t="s">
        <v>978</v>
      </c>
      <c r="C224" s="56" t="s">
        <v>513</v>
      </c>
      <c r="D224" s="132">
        <f>555-102</f>
        <v>453</v>
      </c>
      <c r="E224" s="37"/>
      <c r="F224" s="37"/>
    </row>
    <row r="225" spans="1:6" ht="12.75" customHeight="1">
      <c r="A225" s="31">
        <v>2</v>
      </c>
      <c r="B225" s="107" t="s">
        <v>979</v>
      </c>
      <c r="C225" s="56" t="s">
        <v>513</v>
      </c>
      <c r="D225" s="135">
        <v>453</v>
      </c>
      <c r="E225" s="37"/>
      <c r="F225" s="37"/>
    </row>
    <row r="226" spans="1:6" ht="12.75">
      <c r="A226" s="31">
        <v>3</v>
      </c>
      <c r="B226" s="33" t="s">
        <v>980</v>
      </c>
      <c r="C226" s="56" t="s">
        <v>513</v>
      </c>
      <c r="D226" s="122">
        <v>453</v>
      </c>
      <c r="E226" s="37"/>
      <c r="F226" s="37"/>
    </row>
    <row r="227" spans="1:6" ht="25.5">
      <c r="A227" s="31">
        <v>4</v>
      </c>
      <c r="B227" s="48" t="s">
        <v>981</v>
      </c>
      <c r="C227" s="79" t="s">
        <v>513</v>
      </c>
      <c r="D227" s="62">
        <v>202.5</v>
      </c>
      <c r="E227" s="37"/>
      <c r="F227" s="37"/>
    </row>
    <row r="228" spans="1:6" ht="12.75" customHeight="1">
      <c r="A228" s="31">
        <v>5</v>
      </c>
      <c r="B228" s="48" t="s">
        <v>982</v>
      </c>
      <c r="C228" s="79" t="s">
        <v>513</v>
      </c>
      <c r="D228" s="62">
        <v>23.5</v>
      </c>
      <c r="E228" s="37"/>
      <c r="F228" s="37"/>
    </row>
    <row r="229" spans="1:6" ht="12.75">
      <c r="A229" s="31">
        <v>6</v>
      </c>
      <c r="B229" s="48" t="s">
        <v>983</v>
      </c>
      <c r="C229" s="63" t="s">
        <v>513</v>
      </c>
      <c r="D229" s="63">
        <v>22</v>
      </c>
      <c r="E229" s="37"/>
      <c r="F229" s="37"/>
    </row>
    <row r="230" spans="1:6" ht="12.75">
      <c r="A230" s="31">
        <v>7</v>
      </c>
      <c r="B230" s="48" t="s">
        <v>984</v>
      </c>
      <c r="C230" s="63" t="s">
        <v>513</v>
      </c>
      <c r="D230" s="63">
        <v>11</v>
      </c>
      <c r="E230" s="37"/>
      <c r="F230" s="37"/>
    </row>
    <row r="231" spans="1:6" ht="12.75">
      <c r="A231" s="31">
        <v>8</v>
      </c>
      <c r="B231" s="134" t="s">
        <v>939</v>
      </c>
      <c r="C231" s="63" t="s">
        <v>513</v>
      </c>
      <c r="D231" s="75">
        <v>434</v>
      </c>
      <c r="E231" s="37"/>
      <c r="F231" s="37"/>
    </row>
    <row r="232" spans="1:6" ht="12.75">
      <c r="A232" s="31">
        <v>9</v>
      </c>
      <c r="B232" s="48" t="s">
        <v>985</v>
      </c>
      <c r="C232" s="59" t="s">
        <v>513</v>
      </c>
      <c r="D232" s="58">
        <v>31</v>
      </c>
      <c r="E232" s="37"/>
      <c r="F232" s="37"/>
    </row>
    <row r="233" spans="1:6" ht="25.5">
      <c r="A233" s="31">
        <v>10</v>
      </c>
      <c r="B233" s="33" t="s">
        <v>986</v>
      </c>
      <c r="C233" s="46" t="s">
        <v>513</v>
      </c>
      <c r="D233" s="62">
        <v>205</v>
      </c>
      <c r="E233" s="37"/>
      <c r="F233" s="37"/>
    </row>
    <row r="234" spans="1:6" ht="12.75" customHeight="1">
      <c r="A234" s="31">
        <v>11</v>
      </c>
      <c r="B234" s="48" t="s">
        <v>987</v>
      </c>
      <c r="C234" s="79" t="s">
        <v>513</v>
      </c>
      <c r="D234" s="58">
        <v>326</v>
      </c>
      <c r="E234" s="37"/>
      <c r="F234" s="37"/>
    </row>
    <row r="235" spans="1:6" ht="12.75">
      <c r="A235" s="31"/>
      <c r="B235" s="89" t="s">
        <v>988</v>
      </c>
      <c r="C235" s="79" t="s">
        <v>832</v>
      </c>
      <c r="D235" s="58">
        <v>20</v>
      </c>
      <c r="E235" s="37"/>
      <c r="F235" s="37"/>
    </row>
    <row r="236" spans="1:6" ht="12.75">
      <c r="A236" s="31"/>
      <c r="B236" s="89" t="s">
        <v>989</v>
      </c>
      <c r="C236" s="79" t="s">
        <v>513</v>
      </c>
      <c r="D236" s="58">
        <v>2.5</v>
      </c>
      <c r="E236" s="37"/>
      <c r="F236" s="37"/>
    </row>
    <row r="237" spans="1:6" ht="12.75">
      <c r="A237" s="31"/>
      <c r="B237" s="89" t="s">
        <v>990</v>
      </c>
      <c r="C237" s="79" t="s">
        <v>832</v>
      </c>
      <c r="D237" s="58">
        <v>8</v>
      </c>
      <c r="E237" s="37"/>
      <c r="F237" s="37"/>
    </row>
    <row r="238" spans="1:6" ht="12.75">
      <c r="A238" s="31"/>
      <c r="B238" s="89" t="s">
        <v>991</v>
      </c>
      <c r="C238" s="79" t="s">
        <v>513</v>
      </c>
      <c r="D238" s="58">
        <v>2.9</v>
      </c>
      <c r="E238" s="37"/>
      <c r="F238" s="37"/>
    </row>
    <row r="239" spans="1:6" ht="12.75">
      <c r="A239" s="31"/>
      <c r="B239" s="89" t="s">
        <v>992</v>
      </c>
      <c r="C239" s="79" t="s">
        <v>832</v>
      </c>
      <c r="D239" s="58">
        <v>128</v>
      </c>
      <c r="E239" s="37"/>
      <c r="F239" s="37"/>
    </row>
    <row r="240" spans="1:6" ht="12.75">
      <c r="A240" s="31"/>
      <c r="B240" s="89" t="s">
        <v>993</v>
      </c>
      <c r="C240" s="79" t="s">
        <v>832</v>
      </c>
      <c r="D240" s="58">
        <v>8</v>
      </c>
      <c r="E240" s="37"/>
      <c r="F240" s="37"/>
    </row>
    <row r="241" spans="1:6" ht="12.75">
      <c r="A241" s="31"/>
      <c r="B241" s="89" t="s">
        <v>994</v>
      </c>
      <c r="C241" s="79" t="s">
        <v>513</v>
      </c>
      <c r="D241" s="58">
        <v>168</v>
      </c>
      <c r="E241" s="37"/>
      <c r="F241" s="37"/>
    </row>
    <row r="242" spans="1:6" ht="12.75">
      <c r="A242" s="31"/>
      <c r="B242" s="89" t="s">
        <v>995</v>
      </c>
      <c r="C242" s="79" t="s">
        <v>513</v>
      </c>
      <c r="D242" s="58">
        <v>17.25</v>
      </c>
      <c r="E242" s="37"/>
      <c r="F242" s="37"/>
    </row>
    <row r="243" spans="1:6" ht="12.75">
      <c r="A243" s="31"/>
      <c r="B243" s="89" t="s">
        <v>996</v>
      </c>
      <c r="C243" s="79" t="s">
        <v>832</v>
      </c>
      <c r="D243" s="58">
        <v>134</v>
      </c>
      <c r="E243" s="37"/>
      <c r="F243" s="37"/>
    </row>
    <row r="244" spans="1:6" ht="12.75">
      <c r="A244" s="31"/>
      <c r="B244" s="89" t="s">
        <v>997</v>
      </c>
      <c r="C244" s="79" t="s">
        <v>832</v>
      </c>
      <c r="D244" s="58">
        <v>2</v>
      </c>
      <c r="E244" s="37"/>
      <c r="F244" s="37"/>
    </row>
    <row r="245" spans="1:6" ht="12.75">
      <c r="A245" s="31"/>
      <c r="B245" s="89" t="s">
        <v>998</v>
      </c>
      <c r="C245" s="79" t="s">
        <v>513</v>
      </c>
      <c r="D245" s="58">
        <v>4.19</v>
      </c>
      <c r="E245" s="37"/>
      <c r="F245" s="37"/>
    </row>
    <row r="246" spans="1:6" ht="12.75">
      <c r="A246" s="31"/>
      <c r="B246" s="89" t="s">
        <v>999</v>
      </c>
      <c r="C246" s="79" t="s">
        <v>513</v>
      </c>
      <c r="D246" s="58">
        <v>101.23</v>
      </c>
      <c r="E246" s="37"/>
      <c r="F246" s="37"/>
    </row>
    <row r="247" spans="1:6" ht="12.75">
      <c r="A247" s="31"/>
      <c r="B247" s="89" t="s">
        <v>1000</v>
      </c>
      <c r="C247" s="79" t="s">
        <v>513</v>
      </c>
      <c r="D247" s="58">
        <v>1.13</v>
      </c>
      <c r="E247" s="37"/>
      <c r="F247" s="37"/>
    </row>
    <row r="248" spans="1:6" ht="12.75">
      <c r="A248" s="31"/>
      <c r="B248" s="89" t="s">
        <v>1001</v>
      </c>
      <c r="C248" s="79" t="s">
        <v>513</v>
      </c>
      <c r="D248" s="58">
        <v>17.2</v>
      </c>
      <c r="E248" s="37"/>
      <c r="F248" s="37"/>
    </row>
    <row r="249" spans="1:6" ht="12.75">
      <c r="A249" s="31"/>
      <c r="B249" s="89" t="s">
        <v>1002</v>
      </c>
      <c r="C249" s="79" t="s">
        <v>513</v>
      </c>
      <c r="D249" s="58">
        <v>2.25</v>
      </c>
      <c r="E249" s="37"/>
      <c r="F249" s="37"/>
    </row>
    <row r="250" spans="1:6" ht="12.75">
      <c r="A250" s="31"/>
      <c r="B250" s="89" t="s">
        <v>1003</v>
      </c>
      <c r="C250" s="79" t="s">
        <v>789</v>
      </c>
      <c r="D250" s="58">
        <f>D234*4</f>
        <v>1304</v>
      </c>
      <c r="E250" s="37"/>
      <c r="F250" s="37"/>
    </row>
    <row r="251" spans="1:6" ht="12.75">
      <c r="A251" s="31"/>
      <c r="B251" s="89" t="s">
        <v>1004</v>
      </c>
      <c r="C251" s="79" t="s">
        <v>1005</v>
      </c>
      <c r="D251" s="58">
        <v>18</v>
      </c>
      <c r="E251" s="37"/>
      <c r="F251" s="37"/>
    </row>
    <row r="252" spans="1:6" ht="12.75">
      <c r="A252" s="31"/>
      <c r="B252" s="89" t="s">
        <v>1006</v>
      </c>
      <c r="C252" s="79" t="s">
        <v>789</v>
      </c>
      <c r="D252" s="58">
        <f>D234*0.4</f>
        <v>130.4</v>
      </c>
      <c r="E252" s="37"/>
      <c r="F252" s="37"/>
    </row>
    <row r="253" spans="1:6" ht="12.75">
      <c r="A253" s="31"/>
      <c r="B253" s="89" t="s">
        <v>1007</v>
      </c>
      <c r="C253" s="79" t="s">
        <v>832</v>
      </c>
      <c r="D253" s="58">
        <v>12</v>
      </c>
      <c r="E253" s="37"/>
      <c r="F253" s="37"/>
    </row>
    <row r="254" spans="1:6" ht="12.75">
      <c r="A254" s="31"/>
      <c r="B254" s="64" t="s">
        <v>917</v>
      </c>
      <c r="C254" s="31"/>
      <c r="D254" s="31"/>
      <c r="E254" s="37"/>
      <c r="F254" s="37"/>
    </row>
    <row r="255" spans="1:6" ht="38.25">
      <c r="A255" s="31">
        <v>1</v>
      </c>
      <c r="B255" s="70" t="s">
        <v>1008</v>
      </c>
      <c r="C255" s="51" t="s">
        <v>513</v>
      </c>
      <c r="D255" s="75">
        <v>175</v>
      </c>
      <c r="E255" s="37"/>
      <c r="F255" s="37"/>
    </row>
    <row r="256" spans="1:6" ht="12.75" customHeight="1">
      <c r="A256" s="31">
        <v>2</v>
      </c>
      <c r="B256" s="77" t="s">
        <v>1009</v>
      </c>
      <c r="C256" s="75" t="s">
        <v>513</v>
      </c>
      <c r="D256" s="75">
        <v>97</v>
      </c>
      <c r="E256" s="37"/>
      <c r="F256" s="37"/>
    </row>
    <row r="257" spans="1:6" ht="38.25">
      <c r="A257" s="31">
        <v>3</v>
      </c>
      <c r="B257" s="77" t="s">
        <v>1010</v>
      </c>
      <c r="C257" s="75" t="s">
        <v>513</v>
      </c>
      <c r="D257" s="75">
        <v>54</v>
      </c>
      <c r="E257" s="37"/>
      <c r="F257" s="37"/>
    </row>
    <row r="258" spans="1:6" ht="12.75">
      <c r="A258" s="31">
        <v>4</v>
      </c>
      <c r="B258" s="77" t="s">
        <v>1011</v>
      </c>
      <c r="C258" s="75" t="s">
        <v>513</v>
      </c>
      <c r="D258" s="75">
        <v>97</v>
      </c>
      <c r="E258" s="37"/>
      <c r="F258" s="37"/>
    </row>
    <row r="259" spans="1:6" ht="12.75">
      <c r="A259" s="31">
        <v>5</v>
      </c>
      <c r="B259" s="77" t="s">
        <v>522</v>
      </c>
      <c r="C259" s="75" t="s">
        <v>513</v>
      </c>
      <c r="D259" s="75">
        <v>34</v>
      </c>
      <c r="E259" s="37"/>
      <c r="F259" s="37"/>
    </row>
    <row r="260" spans="1:6" ht="12.75">
      <c r="A260" s="31">
        <v>6</v>
      </c>
      <c r="B260" s="77" t="s">
        <v>1012</v>
      </c>
      <c r="C260" s="75" t="s">
        <v>513</v>
      </c>
      <c r="D260" s="75">
        <v>229</v>
      </c>
      <c r="E260" s="37"/>
      <c r="F260" s="37"/>
    </row>
    <row r="261" spans="1:6" ht="12.75" customHeight="1">
      <c r="A261" s="31"/>
      <c r="B261" s="66" t="s">
        <v>918</v>
      </c>
      <c r="C261" s="31"/>
      <c r="D261" s="31"/>
      <c r="E261" s="37"/>
      <c r="F261" s="37"/>
    </row>
    <row r="262" spans="1:6" ht="25.5">
      <c r="A262" s="31">
        <v>1</v>
      </c>
      <c r="B262" s="48" t="s">
        <v>1013</v>
      </c>
      <c r="C262" s="46" t="s">
        <v>513</v>
      </c>
      <c r="D262" s="160">
        <v>122</v>
      </c>
      <c r="E262" s="37"/>
      <c r="F262" s="37"/>
    </row>
    <row r="263" spans="1:6" ht="25.5">
      <c r="A263" s="31">
        <v>2</v>
      </c>
      <c r="B263" s="48" t="s">
        <v>1014</v>
      </c>
      <c r="C263" s="46" t="s">
        <v>831</v>
      </c>
      <c r="D263" s="58">
        <v>16.6</v>
      </c>
      <c r="E263" s="37"/>
      <c r="F263" s="37"/>
    </row>
    <row r="264" spans="1:6" ht="38.25" customHeight="1">
      <c r="A264" s="31">
        <v>3</v>
      </c>
      <c r="B264" s="48" t="s">
        <v>1015</v>
      </c>
      <c r="C264" s="46" t="s">
        <v>515</v>
      </c>
      <c r="D264" s="58">
        <v>1.76</v>
      </c>
      <c r="E264" s="37"/>
      <c r="F264" s="37"/>
    </row>
    <row r="265" spans="1:6" ht="12.75" customHeight="1">
      <c r="A265" s="31">
        <v>4</v>
      </c>
      <c r="B265" s="48" t="s">
        <v>1016</v>
      </c>
      <c r="C265" s="62" t="s">
        <v>831</v>
      </c>
      <c r="D265" s="62">
        <v>8.1</v>
      </c>
      <c r="E265" s="37"/>
      <c r="F265" s="37"/>
    </row>
    <row r="266" spans="1:6" ht="25.5">
      <c r="A266" s="31">
        <v>5</v>
      </c>
      <c r="B266" s="48" t="s">
        <v>1017</v>
      </c>
      <c r="C266" s="46" t="s">
        <v>513</v>
      </c>
      <c r="D266" s="160">
        <v>7</v>
      </c>
      <c r="E266" s="37"/>
      <c r="F266" s="37"/>
    </row>
    <row r="267" spans="1:6" ht="26.25" customHeight="1">
      <c r="A267" s="31">
        <v>6</v>
      </c>
      <c r="B267" s="48" t="s">
        <v>1018</v>
      </c>
      <c r="C267" s="46" t="s">
        <v>831</v>
      </c>
      <c r="D267" s="58">
        <v>1</v>
      </c>
      <c r="E267" s="37"/>
      <c r="F267" s="37"/>
    </row>
    <row r="268" spans="1:6" ht="38.25">
      <c r="A268" s="31">
        <v>7</v>
      </c>
      <c r="B268" s="48" t="s">
        <v>1019</v>
      </c>
      <c r="C268" s="46" t="s">
        <v>515</v>
      </c>
      <c r="D268" s="58">
        <v>0.09</v>
      </c>
      <c r="E268" s="37"/>
      <c r="F268" s="37"/>
    </row>
    <row r="269" spans="1:6" ht="25.5">
      <c r="A269" s="31">
        <v>8</v>
      </c>
      <c r="B269" s="48" t="s">
        <v>1020</v>
      </c>
      <c r="C269" s="62" t="s">
        <v>831</v>
      </c>
      <c r="D269" s="62">
        <v>1.1</v>
      </c>
      <c r="E269" s="37"/>
      <c r="F269" s="37"/>
    </row>
    <row r="270" spans="1:6" ht="12.75" customHeight="1">
      <c r="A270" s="31">
        <v>9</v>
      </c>
      <c r="B270" s="47" t="s">
        <v>1021</v>
      </c>
      <c r="C270" s="31" t="s">
        <v>513</v>
      </c>
      <c r="D270" s="46">
        <v>3.4</v>
      </c>
      <c r="E270" s="37"/>
      <c r="F270" s="37"/>
    </row>
    <row r="271" spans="1:6" ht="25.5">
      <c r="A271" s="31">
        <v>10</v>
      </c>
      <c r="B271" s="48" t="s">
        <v>1022</v>
      </c>
      <c r="C271" s="62" t="s">
        <v>541</v>
      </c>
      <c r="D271" s="62">
        <v>9</v>
      </c>
      <c r="E271" s="37"/>
      <c r="F271" s="37"/>
    </row>
    <row r="272" spans="1:6" ht="12.75" customHeight="1">
      <c r="A272" s="31">
        <v>11</v>
      </c>
      <c r="B272" s="55" t="s">
        <v>1023</v>
      </c>
      <c r="C272" s="31" t="s">
        <v>828</v>
      </c>
      <c r="D272" s="46">
        <v>2</v>
      </c>
      <c r="E272" s="37"/>
      <c r="F272" s="37"/>
    </row>
    <row r="273" spans="1:6" ht="12.75" customHeight="1">
      <c r="A273" s="31">
        <v>12</v>
      </c>
      <c r="B273" s="55" t="s">
        <v>1024</v>
      </c>
      <c r="C273" s="31" t="s">
        <v>513</v>
      </c>
      <c r="D273" s="46">
        <v>4.5</v>
      </c>
      <c r="E273" s="37"/>
      <c r="F273" s="37"/>
    </row>
    <row r="274" spans="1:6" ht="12.75">
      <c r="A274" s="31">
        <v>13</v>
      </c>
      <c r="B274" s="144" t="s">
        <v>1025</v>
      </c>
      <c r="C274" s="31" t="s">
        <v>524</v>
      </c>
      <c r="D274" s="46">
        <v>1</v>
      </c>
      <c r="E274" s="37"/>
      <c r="F274" s="37"/>
    </row>
    <row r="275" spans="1:6" ht="12.75">
      <c r="A275" s="31">
        <v>14</v>
      </c>
      <c r="B275" s="55" t="s">
        <v>0</v>
      </c>
      <c r="C275" s="31" t="s">
        <v>524</v>
      </c>
      <c r="D275" s="46">
        <v>1</v>
      </c>
      <c r="E275" s="37"/>
      <c r="F275" s="37"/>
    </row>
    <row r="276" spans="1:6" ht="27.75" customHeight="1">
      <c r="A276" s="31">
        <v>15</v>
      </c>
      <c r="B276" s="55" t="s">
        <v>1</v>
      </c>
      <c r="C276" s="31" t="s">
        <v>828</v>
      </c>
      <c r="D276" s="31">
        <v>18</v>
      </c>
      <c r="E276" s="37"/>
      <c r="F276" s="37"/>
    </row>
    <row r="277" spans="1:6" ht="25.5">
      <c r="A277" s="31">
        <v>16</v>
      </c>
      <c r="B277" s="55" t="s">
        <v>2</v>
      </c>
      <c r="C277" s="31" t="s">
        <v>828</v>
      </c>
      <c r="D277" s="31">
        <v>2.8</v>
      </c>
      <c r="E277" s="37"/>
      <c r="F277" s="37"/>
    </row>
    <row r="278" spans="1:6" ht="38.25">
      <c r="A278" s="31">
        <v>17</v>
      </c>
      <c r="B278" s="55" t="s">
        <v>3</v>
      </c>
      <c r="C278" s="31" t="s">
        <v>828</v>
      </c>
      <c r="D278" s="31">
        <v>7.4</v>
      </c>
      <c r="E278" s="37"/>
      <c r="F278" s="37"/>
    </row>
    <row r="279" spans="1:6" ht="61.5" customHeight="1">
      <c r="A279" s="31">
        <v>18</v>
      </c>
      <c r="B279" s="145" t="s">
        <v>4</v>
      </c>
      <c r="C279" s="31" t="s">
        <v>524</v>
      </c>
      <c r="D279" s="31">
        <v>1</v>
      </c>
      <c r="E279" s="37"/>
      <c r="F279" s="37"/>
    </row>
    <row r="280" spans="1:6" ht="38.25">
      <c r="A280" s="31">
        <v>19</v>
      </c>
      <c r="B280" s="55" t="s">
        <v>5</v>
      </c>
      <c r="C280" s="31" t="s">
        <v>524</v>
      </c>
      <c r="D280" s="31">
        <v>1</v>
      </c>
      <c r="E280" s="37"/>
      <c r="F280" s="37"/>
    </row>
    <row r="281" spans="1:6" ht="12.75">
      <c r="A281" s="31">
        <v>20</v>
      </c>
      <c r="B281" s="47" t="s">
        <v>6</v>
      </c>
      <c r="C281" s="31" t="s">
        <v>513</v>
      </c>
      <c r="D281" s="46">
        <v>3.5</v>
      </c>
      <c r="E281" s="37"/>
      <c r="F281" s="37"/>
    </row>
    <row r="282" spans="1:6" ht="12.75">
      <c r="A282" s="31">
        <v>21</v>
      </c>
      <c r="B282" s="47" t="s">
        <v>868</v>
      </c>
      <c r="C282" s="31" t="s">
        <v>832</v>
      </c>
      <c r="D282" s="46">
        <v>8</v>
      </c>
      <c r="E282" s="37"/>
      <c r="F282" s="37"/>
    </row>
    <row r="284" ht="12.75">
      <c r="B284" s="262" t="s">
        <v>505</v>
      </c>
    </row>
    <row r="285" spans="1:8" ht="57.75" customHeight="1">
      <c r="A285" s="1">
        <v>1</v>
      </c>
      <c r="B285" s="269" t="s">
        <v>504</v>
      </c>
      <c r="C285" s="269"/>
      <c r="D285" s="269"/>
      <c r="E285" s="269"/>
      <c r="F285" s="269"/>
      <c r="G285" s="261"/>
      <c r="H285" s="261"/>
    </row>
    <row r="286" spans="1:8" ht="41.25" customHeight="1">
      <c r="A286" s="1">
        <v>2</v>
      </c>
      <c r="B286" s="268" t="s">
        <v>652</v>
      </c>
      <c r="C286" s="268"/>
      <c r="D286" s="268"/>
      <c r="E286" s="268"/>
      <c r="F286" s="268"/>
      <c r="G286" s="267"/>
      <c r="H286" s="267"/>
    </row>
    <row r="287" spans="2:8" ht="13.5" customHeight="1">
      <c r="B287" s="266"/>
      <c r="C287" s="266"/>
      <c r="D287" s="266"/>
      <c r="E287" s="266"/>
      <c r="F287" s="266"/>
      <c r="G287" s="267"/>
      <c r="H287" s="267"/>
    </row>
    <row r="288" ht="12.75">
      <c r="B288" s="1" t="s">
        <v>1026</v>
      </c>
    </row>
    <row r="289" ht="12.75">
      <c r="B289" s="1" t="s">
        <v>1027</v>
      </c>
    </row>
  </sheetData>
  <sheetProtection/>
  <mergeCells count="10">
    <mergeCell ref="B286:F286"/>
    <mergeCell ref="B285:F285"/>
    <mergeCell ref="A1:F1"/>
    <mergeCell ref="A2:F2"/>
    <mergeCell ref="A9:A10"/>
    <mergeCell ref="B9:B10"/>
    <mergeCell ref="C9:C10"/>
    <mergeCell ref="D9:D10"/>
    <mergeCell ref="E9:E10"/>
    <mergeCell ref="F9:F10"/>
  </mergeCells>
  <printOptions/>
  <pageMargins left="0.4701388888888889" right="0.28" top="0.41" bottom="0.33" header="0.19" footer="0.19"/>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J38"/>
  <sheetViews>
    <sheetView zoomScalePageLayoutView="0" workbookViewId="0" topLeftCell="A1">
      <selection activeCell="H26" sqref="H26"/>
    </sheetView>
  </sheetViews>
  <sheetFormatPr defaultColWidth="9.140625" defaultRowHeight="12.75"/>
  <cols>
    <col min="1" max="1" width="4.8515625" style="1" customWidth="1"/>
    <col min="2" max="2" width="43.28125" style="1" customWidth="1"/>
    <col min="3" max="3" width="9.421875" style="1" customWidth="1"/>
    <col min="4" max="4" width="9.421875" style="2" customWidth="1"/>
    <col min="5" max="16384" width="9.140625" style="1" customWidth="1"/>
  </cols>
  <sheetData>
    <row r="1" spans="1:6" ht="12.75">
      <c r="A1" s="270" t="s">
        <v>848</v>
      </c>
      <c r="B1" s="270"/>
      <c r="C1" s="270"/>
      <c r="D1" s="270"/>
      <c r="E1" s="270"/>
      <c r="F1" s="270"/>
    </row>
    <row r="2" spans="1:10" ht="12.75">
      <c r="A2" s="273" t="s">
        <v>302</v>
      </c>
      <c r="B2" s="273"/>
      <c r="C2" s="273"/>
      <c r="D2" s="273"/>
      <c r="E2" s="273"/>
      <c r="F2" s="273"/>
      <c r="G2" s="73"/>
      <c r="H2" s="73"/>
      <c r="I2" s="73"/>
      <c r="J2" s="73"/>
    </row>
    <row r="4" spans="2:6" ht="12.75" customHeight="1">
      <c r="B4" s="30" t="s">
        <v>535</v>
      </c>
      <c r="C4" s="39"/>
      <c r="D4" s="39"/>
      <c r="E4" s="39"/>
      <c r="F4" s="39"/>
    </row>
    <row r="5" ht="12.75">
      <c r="B5" s="29" t="s">
        <v>536</v>
      </c>
    </row>
    <row r="6" ht="12.75">
      <c r="B6" s="29" t="s">
        <v>537</v>
      </c>
    </row>
    <row r="7" ht="12.75">
      <c r="B7" s="29" t="s">
        <v>1337</v>
      </c>
    </row>
    <row r="9" spans="1:6" ht="13.5" customHeight="1">
      <c r="A9" s="272" t="s">
        <v>822</v>
      </c>
      <c r="B9" s="272" t="s">
        <v>823</v>
      </c>
      <c r="C9" s="272" t="s">
        <v>824</v>
      </c>
      <c r="D9" s="272" t="s">
        <v>825</v>
      </c>
      <c r="E9" s="272" t="s">
        <v>826</v>
      </c>
      <c r="F9" s="272" t="s">
        <v>827</v>
      </c>
    </row>
    <row r="10" spans="1:6" ht="54.75" customHeight="1">
      <c r="A10" s="272"/>
      <c r="B10" s="272"/>
      <c r="C10" s="272"/>
      <c r="D10" s="272"/>
      <c r="E10" s="272"/>
      <c r="F10" s="272"/>
    </row>
    <row r="11" spans="1:6" ht="13.5" customHeight="1">
      <c r="A11" s="4"/>
      <c r="B11" s="4" t="s">
        <v>595</v>
      </c>
      <c r="C11" s="4"/>
      <c r="D11" s="4"/>
      <c r="E11" s="4"/>
      <c r="F11" s="4"/>
    </row>
    <row r="12" spans="1:6" ht="12.75" customHeight="1">
      <c r="A12" s="20">
        <v>1</v>
      </c>
      <c r="B12" s="9" t="s">
        <v>903</v>
      </c>
      <c r="C12" s="20" t="s">
        <v>828</v>
      </c>
      <c r="D12" s="8">
        <v>450</v>
      </c>
      <c r="E12" s="11"/>
      <c r="F12" s="12"/>
    </row>
    <row r="13" spans="1:6" ht="12.75" customHeight="1">
      <c r="A13" s="20">
        <v>2</v>
      </c>
      <c r="B13" s="9" t="s">
        <v>303</v>
      </c>
      <c r="C13" s="20" t="s">
        <v>832</v>
      </c>
      <c r="D13" s="8">
        <v>350</v>
      </c>
      <c r="E13" s="11"/>
      <c r="F13" s="12"/>
    </row>
    <row r="14" spans="1:6" ht="12.75">
      <c r="A14" s="20">
        <v>3</v>
      </c>
      <c r="B14" s="9" t="s">
        <v>494</v>
      </c>
      <c r="C14" s="20" t="s">
        <v>832</v>
      </c>
      <c r="D14" s="8">
        <v>110</v>
      </c>
      <c r="E14" s="11"/>
      <c r="F14" s="12"/>
    </row>
    <row r="15" spans="1:6" ht="12.75">
      <c r="A15" s="20">
        <v>4</v>
      </c>
      <c r="B15" s="121" t="s">
        <v>495</v>
      </c>
      <c r="C15" s="20" t="s">
        <v>832</v>
      </c>
      <c r="D15" s="28">
        <v>50</v>
      </c>
      <c r="E15" s="11"/>
      <c r="F15" s="12"/>
    </row>
    <row r="16" spans="1:6" ht="12.75">
      <c r="A16" s="20">
        <v>5</v>
      </c>
      <c r="B16" s="121" t="s">
        <v>496</v>
      </c>
      <c r="C16" s="20" t="s">
        <v>832</v>
      </c>
      <c r="D16" s="28">
        <v>11</v>
      </c>
      <c r="E16" s="11"/>
      <c r="F16" s="12"/>
    </row>
    <row r="17" spans="1:6" ht="12.75">
      <c r="A17" s="20">
        <v>6</v>
      </c>
      <c r="B17" s="121" t="s">
        <v>497</v>
      </c>
      <c r="C17" s="18" t="s">
        <v>832</v>
      </c>
      <c r="D17" s="28">
        <v>11</v>
      </c>
      <c r="E17" s="11"/>
      <c r="F17" s="12"/>
    </row>
    <row r="18" spans="1:6" ht="12.75">
      <c r="A18" s="20">
        <v>7</v>
      </c>
      <c r="B18" s="121" t="s">
        <v>304</v>
      </c>
      <c r="C18" s="18" t="s">
        <v>524</v>
      </c>
      <c r="D18" s="28">
        <v>1</v>
      </c>
      <c r="E18" s="11"/>
      <c r="F18" s="12"/>
    </row>
    <row r="19" spans="1:6" ht="25.5">
      <c r="A19" s="20">
        <v>8</v>
      </c>
      <c r="B19" s="121" t="s">
        <v>305</v>
      </c>
      <c r="C19" s="18" t="s">
        <v>524</v>
      </c>
      <c r="D19" s="28">
        <v>6</v>
      </c>
      <c r="E19" s="44"/>
      <c r="F19" s="40"/>
    </row>
    <row r="20" spans="1:6" ht="12.75">
      <c r="A20" s="20">
        <v>9</v>
      </c>
      <c r="B20" s="121" t="s">
        <v>904</v>
      </c>
      <c r="C20" s="18" t="s">
        <v>524</v>
      </c>
      <c r="D20" s="28">
        <v>44</v>
      </c>
      <c r="E20" s="37"/>
      <c r="F20" s="37"/>
    </row>
    <row r="21" spans="1:6" ht="12.75">
      <c r="A21" s="20">
        <v>10</v>
      </c>
      <c r="B21" s="121" t="s">
        <v>905</v>
      </c>
      <c r="C21" s="18" t="s">
        <v>832</v>
      </c>
      <c r="D21" s="28">
        <v>11</v>
      </c>
      <c r="E21" s="37"/>
      <c r="F21" s="37"/>
    </row>
    <row r="22" spans="1:6" ht="12.75">
      <c r="A22" s="20">
        <v>11</v>
      </c>
      <c r="B22" s="9" t="s">
        <v>906</v>
      </c>
      <c r="C22" s="20" t="s">
        <v>828</v>
      </c>
      <c r="D22" s="8">
        <v>125</v>
      </c>
      <c r="E22" s="37"/>
      <c r="F22" s="37"/>
    </row>
    <row r="23" spans="1:6" ht="12.75">
      <c r="A23" s="20">
        <v>12</v>
      </c>
      <c r="B23" s="9" t="s">
        <v>907</v>
      </c>
      <c r="C23" s="20" t="s">
        <v>832</v>
      </c>
      <c r="D23" s="8">
        <v>5</v>
      </c>
      <c r="E23" s="37"/>
      <c r="F23" s="37"/>
    </row>
    <row r="24" spans="1:6" ht="12.75">
      <c r="A24" s="20">
        <v>13</v>
      </c>
      <c r="B24" s="9" t="s">
        <v>908</v>
      </c>
      <c r="C24" s="20" t="s">
        <v>832</v>
      </c>
      <c r="D24" s="8">
        <v>11</v>
      </c>
      <c r="E24" s="37"/>
      <c r="F24" s="37"/>
    </row>
    <row r="25" spans="1:6" ht="12.75">
      <c r="A25" s="20">
        <v>14</v>
      </c>
      <c r="B25" s="9" t="s">
        <v>498</v>
      </c>
      <c r="C25" s="20" t="s">
        <v>524</v>
      </c>
      <c r="D25" s="8">
        <v>3</v>
      </c>
      <c r="E25" s="37"/>
      <c r="F25" s="37"/>
    </row>
    <row r="26" spans="1:6" ht="12.75">
      <c r="A26" s="20">
        <v>15</v>
      </c>
      <c r="B26" s="9" t="s">
        <v>909</v>
      </c>
      <c r="C26" s="20" t="s">
        <v>828</v>
      </c>
      <c r="D26" s="8">
        <v>125</v>
      </c>
      <c r="E26" s="37"/>
      <c r="F26" s="37"/>
    </row>
    <row r="27" spans="1:6" ht="12.75">
      <c r="A27" s="20">
        <v>16</v>
      </c>
      <c r="B27" s="9" t="s">
        <v>499</v>
      </c>
      <c r="C27" s="20" t="s">
        <v>832</v>
      </c>
      <c r="D27" s="8">
        <v>1</v>
      </c>
      <c r="E27" s="37"/>
      <c r="F27" s="37"/>
    </row>
    <row r="28" spans="1:6" ht="12.75">
      <c r="A28" s="20">
        <v>17</v>
      </c>
      <c r="B28" s="9" t="s">
        <v>910</v>
      </c>
      <c r="C28" s="20" t="s">
        <v>828</v>
      </c>
      <c r="D28" s="8">
        <v>25</v>
      </c>
      <c r="E28" s="37"/>
      <c r="F28" s="37"/>
    </row>
    <row r="29" spans="1:6" ht="12.75">
      <c r="A29" s="20">
        <v>18</v>
      </c>
      <c r="B29" s="9" t="s">
        <v>306</v>
      </c>
      <c r="C29" s="20" t="s">
        <v>828</v>
      </c>
      <c r="D29" s="35">
        <v>150</v>
      </c>
      <c r="E29" s="90"/>
      <c r="F29" s="90"/>
    </row>
    <row r="30" spans="1:6" ht="12.75">
      <c r="A30" s="20">
        <v>19</v>
      </c>
      <c r="B30" s="9" t="s">
        <v>519</v>
      </c>
      <c r="C30" s="147" t="s">
        <v>524</v>
      </c>
      <c r="D30" s="53">
        <v>1</v>
      </c>
      <c r="E30" s="37"/>
      <c r="F30" s="37"/>
    </row>
    <row r="31" spans="1:6" ht="12.75">
      <c r="A31" s="20">
        <v>20</v>
      </c>
      <c r="B31" s="9" t="s">
        <v>500</v>
      </c>
      <c r="C31" s="147" t="s">
        <v>947</v>
      </c>
      <c r="D31" s="53">
        <v>16</v>
      </c>
      <c r="E31" s="37"/>
      <c r="F31" s="37"/>
    </row>
    <row r="32" spans="1:6" ht="12.75">
      <c r="A32" s="74"/>
      <c r="B32" s="222"/>
      <c r="C32" s="74"/>
      <c r="D32" s="22"/>
      <c r="E32" s="13"/>
      <c r="F32" s="13"/>
    </row>
    <row r="33" ht="12.75">
      <c r="B33" s="262" t="s">
        <v>505</v>
      </c>
    </row>
    <row r="34" spans="1:6" ht="52.5" customHeight="1">
      <c r="A34" s="1">
        <v>1</v>
      </c>
      <c r="B34" s="269" t="s">
        <v>504</v>
      </c>
      <c r="C34" s="269"/>
      <c r="D34" s="269"/>
      <c r="E34" s="269"/>
      <c r="F34" s="269"/>
    </row>
    <row r="35" spans="1:6" ht="52.5" customHeight="1">
      <c r="A35" s="1">
        <v>2</v>
      </c>
      <c r="B35" s="268" t="s">
        <v>652</v>
      </c>
      <c r="C35" s="268"/>
      <c r="D35" s="268"/>
      <c r="E35" s="268"/>
      <c r="F35" s="268"/>
    </row>
    <row r="37" ht="12.75">
      <c r="B37" s="1" t="s">
        <v>1034</v>
      </c>
    </row>
    <row r="38" ht="12.75">
      <c r="B38" s="1" t="s">
        <v>1027</v>
      </c>
    </row>
  </sheetData>
  <sheetProtection/>
  <mergeCells count="10">
    <mergeCell ref="B35:F35"/>
    <mergeCell ref="B34:F34"/>
    <mergeCell ref="A1:F1"/>
    <mergeCell ref="A2:F2"/>
    <mergeCell ref="A9:A10"/>
    <mergeCell ref="B9:B10"/>
    <mergeCell ref="C9:C10"/>
    <mergeCell ref="D9:D10"/>
    <mergeCell ref="E9:E10"/>
    <mergeCell ref="F9:F10"/>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62"/>
  <sheetViews>
    <sheetView zoomScalePageLayoutView="0" workbookViewId="0" topLeftCell="A1">
      <selection activeCell="K42" sqref="K42"/>
    </sheetView>
  </sheetViews>
  <sheetFormatPr defaultColWidth="9.140625" defaultRowHeight="12.75"/>
  <cols>
    <col min="1" max="1" width="3.57421875" style="1" customWidth="1"/>
    <col min="2" max="2" width="45.28125" style="1" customWidth="1"/>
    <col min="3" max="3" width="8.57421875" style="1" customWidth="1"/>
    <col min="4" max="4" width="9.28125" style="2" customWidth="1"/>
    <col min="5" max="16384" width="9.140625" style="1" customWidth="1"/>
  </cols>
  <sheetData>
    <row r="1" spans="1:6" ht="12.75">
      <c r="A1" s="270" t="s">
        <v>51</v>
      </c>
      <c r="B1" s="270"/>
      <c r="C1" s="270"/>
      <c r="D1" s="270"/>
      <c r="E1" s="270"/>
      <c r="F1" s="270"/>
    </row>
    <row r="2" spans="1:6" ht="12.75">
      <c r="A2" s="271" t="s">
        <v>307</v>
      </c>
      <c r="B2" s="271"/>
      <c r="C2" s="271"/>
      <c r="D2" s="271"/>
      <c r="E2" s="271"/>
      <c r="F2" s="271"/>
    </row>
    <row r="4" spans="2:6" ht="12.75" customHeight="1">
      <c r="B4" s="30" t="s">
        <v>535</v>
      </c>
      <c r="C4" s="39"/>
      <c r="D4" s="39"/>
      <c r="E4" s="39"/>
      <c r="F4" s="39"/>
    </row>
    <row r="5" ht="12.75">
      <c r="B5" s="29" t="s">
        <v>536</v>
      </c>
    </row>
    <row r="6" ht="12.75">
      <c r="B6" s="29" t="s">
        <v>537</v>
      </c>
    </row>
    <row r="7" ht="12.75">
      <c r="B7" s="29" t="s">
        <v>1337</v>
      </c>
    </row>
    <row r="10" spans="1:6" ht="13.5" customHeight="1">
      <c r="A10" s="272" t="s">
        <v>822</v>
      </c>
      <c r="B10" s="272" t="s">
        <v>823</v>
      </c>
      <c r="C10" s="272" t="s">
        <v>824</v>
      </c>
      <c r="D10" s="272" t="s">
        <v>825</v>
      </c>
      <c r="E10" s="272" t="s">
        <v>826</v>
      </c>
      <c r="F10" s="272" t="s">
        <v>827</v>
      </c>
    </row>
    <row r="11" spans="1:6" ht="54.75" customHeight="1">
      <c r="A11" s="272"/>
      <c r="B11" s="272"/>
      <c r="C11" s="272"/>
      <c r="D11" s="272"/>
      <c r="E11" s="272"/>
      <c r="F11" s="272"/>
    </row>
    <row r="12" spans="1:6" ht="25.5">
      <c r="A12" s="128"/>
      <c r="B12" s="5" t="s">
        <v>596</v>
      </c>
      <c r="C12" s="5"/>
      <c r="D12" s="5"/>
      <c r="E12" s="15"/>
      <c r="F12" s="15"/>
    </row>
    <row r="13" spans="1:6" ht="12.75">
      <c r="A13" s="128">
        <v>1</v>
      </c>
      <c r="B13" s="19" t="s">
        <v>308</v>
      </c>
      <c r="C13" s="5" t="s">
        <v>832</v>
      </c>
      <c r="D13" s="5">
        <v>1</v>
      </c>
      <c r="E13" s="15"/>
      <c r="F13" s="15"/>
    </row>
    <row r="14" spans="1:6" ht="12.75">
      <c r="A14" s="128">
        <v>2</v>
      </c>
      <c r="B14" s="19" t="s">
        <v>309</v>
      </c>
      <c r="C14" s="5" t="s">
        <v>832</v>
      </c>
      <c r="D14" s="5">
        <v>1</v>
      </c>
      <c r="E14" s="15"/>
      <c r="F14" s="15"/>
    </row>
    <row r="15" spans="1:6" ht="12.75">
      <c r="A15" s="128">
        <v>3</v>
      </c>
      <c r="B15" s="71" t="s">
        <v>973</v>
      </c>
      <c r="C15" s="56" t="s">
        <v>832</v>
      </c>
      <c r="D15" s="67">
        <v>2</v>
      </c>
      <c r="E15" s="15"/>
      <c r="F15" s="15"/>
    </row>
    <row r="16" spans="1:6" ht="12.75">
      <c r="A16" s="128">
        <v>4</v>
      </c>
      <c r="B16" s="19" t="s">
        <v>310</v>
      </c>
      <c r="C16" s="5" t="s">
        <v>832</v>
      </c>
      <c r="D16" s="5">
        <v>1</v>
      </c>
      <c r="E16" s="15"/>
      <c r="F16" s="15"/>
    </row>
    <row r="17" spans="1:6" ht="12.75">
      <c r="A17" s="128">
        <v>5</v>
      </c>
      <c r="B17" s="48" t="s">
        <v>311</v>
      </c>
      <c r="C17" s="56" t="s">
        <v>832</v>
      </c>
      <c r="D17" s="56">
        <v>26</v>
      </c>
      <c r="E17" s="15"/>
      <c r="F17" s="15"/>
    </row>
    <row r="18" spans="1:6" ht="12.75">
      <c r="A18" s="128">
        <v>6</v>
      </c>
      <c r="B18" s="48" t="s">
        <v>312</v>
      </c>
      <c r="C18" s="56" t="s">
        <v>832</v>
      </c>
      <c r="D18" s="56">
        <v>15</v>
      </c>
      <c r="E18" s="15"/>
      <c r="F18" s="15"/>
    </row>
    <row r="19" spans="1:6" ht="12.75">
      <c r="A19" s="128">
        <v>7</v>
      </c>
      <c r="B19" s="48" t="s">
        <v>313</v>
      </c>
      <c r="C19" s="56" t="s">
        <v>832</v>
      </c>
      <c r="D19" s="56">
        <v>29</v>
      </c>
      <c r="E19" s="15"/>
      <c r="F19" s="15"/>
    </row>
    <row r="20" spans="1:6" ht="12.75">
      <c r="A20" s="128">
        <v>8</v>
      </c>
      <c r="B20" s="48" t="s">
        <v>314</v>
      </c>
      <c r="C20" s="56" t="s">
        <v>832</v>
      </c>
      <c r="D20" s="56">
        <v>4</v>
      </c>
      <c r="E20" s="15"/>
      <c r="F20" s="15"/>
    </row>
    <row r="21" spans="1:6" ht="12.75">
      <c r="A21" s="128">
        <v>9</v>
      </c>
      <c r="B21" s="48" t="s">
        <v>315</v>
      </c>
      <c r="C21" s="56" t="s">
        <v>832</v>
      </c>
      <c r="D21" s="56">
        <v>1</v>
      </c>
      <c r="E21" s="15"/>
      <c r="F21" s="15"/>
    </row>
    <row r="22" spans="1:6" ht="12.75">
      <c r="A22" s="128">
        <v>10</v>
      </c>
      <c r="B22" s="48" t="s">
        <v>316</v>
      </c>
      <c r="C22" s="56" t="s">
        <v>832</v>
      </c>
      <c r="D22" s="56">
        <v>11</v>
      </c>
      <c r="E22" s="15"/>
      <c r="F22" s="15"/>
    </row>
    <row r="23" spans="1:6" ht="12.75">
      <c r="A23" s="128">
        <v>11</v>
      </c>
      <c r="B23" s="19" t="s">
        <v>317</v>
      </c>
      <c r="C23" s="56" t="s">
        <v>832</v>
      </c>
      <c r="D23" s="5">
        <v>10</v>
      </c>
      <c r="E23" s="15"/>
      <c r="F23" s="15"/>
    </row>
    <row r="24" spans="1:6" ht="12.75">
      <c r="A24" s="128">
        <v>12</v>
      </c>
      <c r="B24" s="71" t="s">
        <v>974</v>
      </c>
      <c r="C24" s="5" t="s">
        <v>832</v>
      </c>
      <c r="D24" s="67">
        <v>3</v>
      </c>
      <c r="E24" s="15"/>
      <c r="F24" s="15"/>
    </row>
    <row r="25" spans="1:6" ht="12.75">
      <c r="A25" s="128">
        <v>13</v>
      </c>
      <c r="B25" s="71" t="s">
        <v>318</v>
      </c>
      <c r="C25" s="5" t="s">
        <v>828</v>
      </c>
      <c r="D25" s="67">
        <v>10</v>
      </c>
      <c r="E25" s="15"/>
      <c r="F25" s="15"/>
    </row>
    <row r="26" spans="1:6" ht="12.75">
      <c r="A26" s="128">
        <v>14</v>
      </c>
      <c r="B26" s="71" t="s">
        <v>319</v>
      </c>
      <c r="C26" s="5" t="s">
        <v>832</v>
      </c>
      <c r="D26" s="67">
        <v>4</v>
      </c>
      <c r="E26" s="15"/>
      <c r="F26" s="15"/>
    </row>
    <row r="27" spans="1:6" ht="12.75">
      <c r="A27" s="128">
        <v>15</v>
      </c>
      <c r="B27" s="71" t="s">
        <v>320</v>
      </c>
      <c r="C27" s="5" t="s">
        <v>832</v>
      </c>
      <c r="D27" s="67">
        <v>1</v>
      </c>
      <c r="E27" s="15"/>
      <c r="F27" s="15"/>
    </row>
    <row r="28" spans="1:6" ht="12.75" customHeight="1">
      <c r="A28" s="128">
        <v>16</v>
      </c>
      <c r="B28" s="19" t="s">
        <v>321</v>
      </c>
      <c r="C28" s="5" t="s">
        <v>832</v>
      </c>
      <c r="D28" s="5">
        <v>1</v>
      </c>
      <c r="E28" s="15"/>
      <c r="F28" s="15"/>
    </row>
    <row r="29" spans="1:6" ht="12.75">
      <c r="A29" s="128">
        <v>17</v>
      </c>
      <c r="B29" s="48" t="s">
        <v>322</v>
      </c>
      <c r="C29" s="56" t="s">
        <v>828</v>
      </c>
      <c r="D29" s="56">
        <v>1050</v>
      </c>
      <c r="E29" s="15"/>
      <c r="F29" s="15"/>
    </row>
    <row r="30" spans="1:6" ht="12.75">
      <c r="A30" s="128">
        <v>18</v>
      </c>
      <c r="B30" s="48" t="s">
        <v>323</v>
      </c>
      <c r="C30" s="56" t="s">
        <v>828</v>
      </c>
      <c r="D30" s="56">
        <v>20</v>
      </c>
      <c r="E30" s="15"/>
      <c r="F30" s="15"/>
    </row>
    <row r="31" spans="1:6" ht="12.75">
      <c r="A31" s="128">
        <v>19</v>
      </c>
      <c r="B31" s="48" t="s">
        <v>324</v>
      </c>
      <c r="C31" s="56" t="s">
        <v>828</v>
      </c>
      <c r="D31" s="56">
        <v>30</v>
      </c>
      <c r="E31" s="15"/>
      <c r="F31" s="15"/>
    </row>
    <row r="32" spans="1:6" ht="12.75">
      <c r="A32" s="128">
        <v>20</v>
      </c>
      <c r="B32" s="48" t="s">
        <v>325</v>
      </c>
      <c r="C32" s="5" t="s">
        <v>832</v>
      </c>
      <c r="D32" s="5">
        <v>500</v>
      </c>
      <c r="E32" s="15"/>
      <c r="F32" s="15"/>
    </row>
    <row r="33" spans="1:6" ht="12.75">
      <c r="A33" s="128">
        <v>21</v>
      </c>
      <c r="B33" s="19" t="s">
        <v>326</v>
      </c>
      <c r="C33" s="5" t="s">
        <v>832</v>
      </c>
      <c r="D33" s="5">
        <v>1</v>
      </c>
      <c r="E33" s="15"/>
      <c r="F33" s="15"/>
    </row>
    <row r="34" spans="1:6" ht="12.75">
      <c r="A34" s="128">
        <v>22</v>
      </c>
      <c r="B34" s="71" t="s">
        <v>327</v>
      </c>
      <c r="C34" s="5" t="s">
        <v>832</v>
      </c>
      <c r="D34" s="67">
        <v>1</v>
      </c>
      <c r="E34" s="15"/>
      <c r="F34" s="15"/>
    </row>
    <row r="35" spans="1:6" ht="12.75">
      <c r="A35" s="128">
        <v>23</v>
      </c>
      <c r="B35" s="19" t="s">
        <v>519</v>
      </c>
      <c r="C35" s="5" t="s">
        <v>524</v>
      </c>
      <c r="D35" s="5">
        <v>1</v>
      </c>
      <c r="E35" s="116"/>
      <c r="F35" s="116"/>
    </row>
    <row r="36" spans="1:6" ht="12.75">
      <c r="A36" s="128"/>
      <c r="B36" s="5" t="s">
        <v>597</v>
      </c>
      <c r="C36" s="5"/>
      <c r="D36" s="5"/>
      <c r="E36" s="37"/>
      <c r="F36" s="37"/>
    </row>
    <row r="37" spans="1:6" ht="12.75">
      <c r="A37" s="128">
        <v>1</v>
      </c>
      <c r="B37" s="19" t="s">
        <v>328</v>
      </c>
      <c r="C37" s="5" t="s">
        <v>524</v>
      </c>
      <c r="D37" s="5">
        <v>1</v>
      </c>
      <c r="E37" s="37"/>
      <c r="F37" s="37"/>
    </row>
    <row r="38" spans="1:6" ht="12.75">
      <c r="A38" s="128">
        <v>2</v>
      </c>
      <c r="B38" s="19" t="s">
        <v>329</v>
      </c>
      <c r="C38" s="5" t="s">
        <v>832</v>
      </c>
      <c r="D38" s="5">
        <v>1</v>
      </c>
      <c r="E38" s="37"/>
      <c r="F38" s="37"/>
    </row>
    <row r="39" spans="1:6" ht="12.75">
      <c r="A39" s="128">
        <v>3</v>
      </c>
      <c r="B39" s="19" t="s">
        <v>330</v>
      </c>
      <c r="C39" s="5" t="s">
        <v>832</v>
      </c>
      <c r="D39" s="5">
        <v>1</v>
      </c>
      <c r="E39" s="37"/>
      <c r="F39" s="37"/>
    </row>
    <row r="40" spans="1:6" ht="12.75">
      <c r="A40" s="128">
        <v>4</v>
      </c>
      <c r="B40" s="19" t="s">
        <v>331</v>
      </c>
      <c r="C40" s="5" t="s">
        <v>832</v>
      </c>
      <c r="D40" s="5">
        <v>1</v>
      </c>
      <c r="E40" s="37"/>
      <c r="F40" s="37"/>
    </row>
    <row r="41" spans="1:6" ht="12.75">
      <c r="A41" s="128">
        <v>5</v>
      </c>
      <c r="B41" s="19" t="s">
        <v>332</v>
      </c>
      <c r="C41" s="5" t="s">
        <v>832</v>
      </c>
      <c r="D41" s="5">
        <v>14</v>
      </c>
      <c r="E41" s="37"/>
      <c r="F41" s="37"/>
    </row>
    <row r="42" spans="1:6" ht="12.75">
      <c r="A42" s="128">
        <v>6</v>
      </c>
      <c r="B42" s="19" t="s">
        <v>333</v>
      </c>
      <c r="C42" s="5" t="s">
        <v>832</v>
      </c>
      <c r="D42" s="5">
        <v>7</v>
      </c>
      <c r="E42" s="37"/>
      <c r="F42" s="37"/>
    </row>
    <row r="43" spans="1:6" ht="12.75">
      <c r="A43" s="128">
        <v>7</v>
      </c>
      <c r="B43" s="19" t="s">
        <v>334</v>
      </c>
      <c r="C43" s="5" t="s">
        <v>832</v>
      </c>
      <c r="D43" s="5">
        <v>21</v>
      </c>
      <c r="E43" s="37"/>
      <c r="F43" s="37"/>
    </row>
    <row r="44" spans="1:6" ht="12.75">
      <c r="A44" s="128">
        <v>8</v>
      </c>
      <c r="B44" s="48" t="s">
        <v>335</v>
      </c>
      <c r="C44" s="56" t="s">
        <v>832</v>
      </c>
      <c r="D44" s="56">
        <v>1</v>
      </c>
      <c r="E44" s="37"/>
      <c r="F44" s="37"/>
    </row>
    <row r="45" spans="1:6" ht="12.75">
      <c r="A45" s="128">
        <v>9</v>
      </c>
      <c r="B45" s="19" t="s">
        <v>336</v>
      </c>
      <c r="C45" s="5" t="s">
        <v>832</v>
      </c>
      <c r="D45" s="5">
        <v>2</v>
      </c>
      <c r="E45" s="37"/>
      <c r="F45" s="37"/>
    </row>
    <row r="46" spans="1:6" ht="12.75">
      <c r="A46" s="128">
        <v>10</v>
      </c>
      <c r="B46" s="19" t="s">
        <v>337</v>
      </c>
      <c r="C46" s="5" t="s">
        <v>832</v>
      </c>
      <c r="D46" s="5">
        <v>1</v>
      </c>
      <c r="E46" s="37"/>
      <c r="F46" s="37"/>
    </row>
    <row r="47" spans="1:6" ht="12.75">
      <c r="A47" s="128">
        <v>11</v>
      </c>
      <c r="B47" s="19" t="s">
        <v>338</v>
      </c>
      <c r="C47" s="124" t="s">
        <v>832</v>
      </c>
      <c r="D47" s="124">
        <v>1</v>
      </c>
      <c r="E47" s="37"/>
      <c r="F47" s="37"/>
    </row>
    <row r="48" spans="1:6" ht="12.75">
      <c r="A48" s="128">
        <v>12</v>
      </c>
      <c r="B48" s="19" t="s">
        <v>339</v>
      </c>
      <c r="C48" s="5" t="s">
        <v>832</v>
      </c>
      <c r="D48" s="5">
        <v>1</v>
      </c>
      <c r="E48" s="37"/>
      <c r="F48" s="37"/>
    </row>
    <row r="49" spans="1:6" ht="12.75">
      <c r="A49" s="128">
        <v>13</v>
      </c>
      <c r="B49" s="19" t="s">
        <v>340</v>
      </c>
      <c r="C49" s="5" t="s">
        <v>828</v>
      </c>
      <c r="D49" s="5">
        <v>900</v>
      </c>
      <c r="E49" s="37"/>
      <c r="F49" s="37"/>
    </row>
    <row r="50" spans="1:6" ht="12.75">
      <c r="A50" s="128">
        <v>14</v>
      </c>
      <c r="B50" s="19" t="s">
        <v>341</v>
      </c>
      <c r="C50" s="5" t="s">
        <v>828</v>
      </c>
      <c r="D50" s="5">
        <v>15</v>
      </c>
      <c r="E50" s="37"/>
      <c r="F50" s="37"/>
    </row>
    <row r="51" spans="1:6" ht="12.75">
      <c r="A51" s="128">
        <v>15</v>
      </c>
      <c r="B51" s="48" t="s">
        <v>342</v>
      </c>
      <c r="C51" s="56" t="s">
        <v>828</v>
      </c>
      <c r="D51" s="56">
        <v>20</v>
      </c>
      <c r="E51" s="37"/>
      <c r="F51" s="37"/>
    </row>
    <row r="52" spans="1:6" ht="12.75">
      <c r="A52" s="128">
        <v>16</v>
      </c>
      <c r="B52" s="48" t="s">
        <v>343</v>
      </c>
      <c r="C52" s="56" t="s">
        <v>828</v>
      </c>
      <c r="D52" s="56">
        <v>2</v>
      </c>
      <c r="E52" s="37"/>
      <c r="F52" s="37"/>
    </row>
    <row r="53" spans="1:6" ht="12.75">
      <c r="A53" s="128">
        <v>17</v>
      </c>
      <c r="B53" s="48" t="s">
        <v>344</v>
      </c>
      <c r="C53" s="56" t="s">
        <v>828</v>
      </c>
      <c r="D53" s="56">
        <v>200</v>
      </c>
      <c r="E53" s="37"/>
      <c r="F53" s="37"/>
    </row>
    <row r="54" spans="1:6" ht="12.75">
      <c r="A54" s="224">
        <v>18</v>
      </c>
      <c r="B54" s="48" t="s">
        <v>345</v>
      </c>
      <c r="C54" s="56" t="s">
        <v>828</v>
      </c>
      <c r="D54" s="56">
        <v>30</v>
      </c>
      <c r="E54" s="37"/>
      <c r="F54" s="37"/>
    </row>
    <row r="55" spans="1:6" ht="12.75">
      <c r="A55" s="224">
        <v>19</v>
      </c>
      <c r="B55" s="48" t="s">
        <v>519</v>
      </c>
      <c r="C55" s="56" t="s">
        <v>524</v>
      </c>
      <c r="D55" s="56">
        <v>1</v>
      </c>
      <c r="E55" s="37"/>
      <c r="F55" s="37"/>
    </row>
    <row r="56" spans="1:4" ht="12.75">
      <c r="A56" s="108"/>
      <c r="B56" s="223"/>
      <c r="C56" s="108"/>
      <c r="D56" s="108"/>
    </row>
    <row r="57" ht="12.75">
      <c r="B57" s="262" t="s">
        <v>505</v>
      </c>
    </row>
    <row r="58" spans="1:6" ht="54" customHeight="1">
      <c r="A58" s="1">
        <v>1</v>
      </c>
      <c r="B58" s="269" t="s">
        <v>504</v>
      </c>
      <c r="C58" s="269"/>
      <c r="D58" s="269"/>
      <c r="E58" s="269"/>
      <c r="F58" s="269"/>
    </row>
    <row r="59" spans="1:6" ht="54" customHeight="1">
      <c r="A59" s="1">
        <v>2</v>
      </c>
      <c r="B59" s="268" t="s">
        <v>652</v>
      </c>
      <c r="C59" s="268"/>
      <c r="D59" s="268"/>
      <c r="E59" s="268"/>
      <c r="F59" s="268"/>
    </row>
    <row r="61" ht="12.75">
      <c r="B61" s="1" t="s">
        <v>1035</v>
      </c>
    </row>
    <row r="62" ht="12.75">
      <c r="B62" s="1" t="s">
        <v>1031</v>
      </c>
    </row>
  </sheetData>
  <sheetProtection/>
  <mergeCells count="10">
    <mergeCell ref="B59:F59"/>
    <mergeCell ref="B58:F58"/>
    <mergeCell ref="A1:F1"/>
    <mergeCell ref="A2:F2"/>
    <mergeCell ref="A10:A11"/>
    <mergeCell ref="B10:B11"/>
    <mergeCell ref="C10:C11"/>
    <mergeCell ref="D10:D11"/>
    <mergeCell ref="E10:E11"/>
    <mergeCell ref="F10:F11"/>
  </mergeCells>
  <printOptions/>
  <pageMargins left="0.75" right="0.75" top="0.63" bottom="0.6" header="0.3"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49"/>
  <sheetViews>
    <sheetView zoomScalePageLayoutView="0" workbookViewId="0" topLeftCell="A1">
      <selection activeCell="I27" sqref="I27"/>
    </sheetView>
  </sheetViews>
  <sheetFormatPr defaultColWidth="9.140625" defaultRowHeight="12.75"/>
  <cols>
    <col min="1" max="1" width="3.57421875" style="1" customWidth="1"/>
    <col min="2" max="2" width="45.28125" style="1" customWidth="1"/>
    <col min="3" max="3" width="8.57421875" style="1" customWidth="1"/>
    <col min="4" max="4" width="9.28125" style="2" customWidth="1"/>
    <col min="5" max="16384" width="9.140625" style="1" customWidth="1"/>
  </cols>
  <sheetData>
    <row r="1" spans="1:6" ht="12.75">
      <c r="A1" s="270" t="s">
        <v>902</v>
      </c>
      <c r="B1" s="270"/>
      <c r="C1" s="270"/>
      <c r="D1" s="270"/>
      <c r="E1" s="270"/>
      <c r="F1" s="270"/>
    </row>
    <row r="2" spans="1:11" ht="12.75">
      <c r="A2" s="273" t="s">
        <v>346</v>
      </c>
      <c r="B2" s="273"/>
      <c r="C2" s="273"/>
      <c r="D2" s="273"/>
      <c r="E2" s="273"/>
      <c r="F2" s="273"/>
      <c r="G2" s="73"/>
      <c r="H2" s="73"/>
      <c r="I2" s="73"/>
      <c r="J2" s="73"/>
      <c r="K2" s="73"/>
    </row>
    <row r="4" spans="2:6" ht="12.75" customHeight="1">
      <c r="B4" s="30" t="s">
        <v>535</v>
      </c>
      <c r="C4" s="39"/>
      <c r="D4" s="39"/>
      <c r="E4" s="39"/>
      <c r="F4" s="39"/>
    </row>
    <row r="5" ht="12.75">
      <c r="B5" s="29" t="s">
        <v>536</v>
      </c>
    </row>
    <row r="6" ht="12.75">
      <c r="B6" s="29" t="s">
        <v>537</v>
      </c>
    </row>
    <row r="7" ht="12.75">
      <c r="B7" s="29" t="s">
        <v>1337</v>
      </c>
    </row>
    <row r="10" spans="1:6" ht="13.5" customHeight="1">
      <c r="A10" s="272" t="s">
        <v>822</v>
      </c>
      <c r="B10" s="272" t="s">
        <v>823</v>
      </c>
      <c r="C10" s="272" t="s">
        <v>824</v>
      </c>
      <c r="D10" s="272" t="s">
        <v>825</v>
      </c>
      <c r="E10" s="272" t="s">
        <v>826</v>
      </c>
      <c r="F10" s="272" t="s">
        <v>827</v>
      </c>
    </row>
    <row r="11" spans="1:6" ht="54.75" customHeight="1">
      <c r="A11" s="272"/>
      <c r="B11" s="272"/>
      <c r="C11" s="272"/>
      <c r="D11" s="272"/>
      <c r="E11" s="272"/>
      <c r="F11" s="272"/>
    </row>
    <row r="12" spans="1:6" ht="12.75">
      <c r="A12" s="128"/>
      <c r="B12" s="5" t="s">
        <v>598</v>
      </c>
      <c r="C12" s="5"/>
      <c r="D12" s="5"/>
      <c r="E12" s="15"/>
      <c r="F12" s="15"/>
    </row>
    <row r="13" spans="1:6" ht="12.75">
      <c r="A13" s="128">
        <v>1</v>
      </c>
      <c r="B13" s="19" t="s">
        <v>347</v>
      </c>
      <c r="C13" s="5" t="s">
        <v>524</v>
      </c>
      <c r="D13" s="5">
        <v>1</v>
      </c>
      <c r="E13" s="15"/>
      <c r="F13" s="15"/>
    </row>
    <row r="14" spans="1:6" ht="12.75">
      <c r="A14" s="128">
        <v>2</v>
      </c>
      <c r="B14" s="19" t="s">
        <v>348</v>
      </c>
      <c r="C14" s="5" t="s">
        <v>832</v>
      </c>
      <c r="D14" s="5">
        <v>1</v>
      </c>
      <c r="E14" s="15"/>
      <c r="F14" s="15"/>
    </row>
    <row r="15" spans="1:6" ht="12.75">
      <c r="A15" s="128">
        <v>3</v>
      </c>
      <c r="B15" s="19" t="s">
        <v>349</v>
      </c>
      <c r="C15" s="5" t="s">
        <v>832</v>
      </c>
      <c r="D15" s="5">
        <v>1</v>
      </c>
      <c r="E15" s="15"/>
      <c r="F15" s="15"/>
    </row>
    <row r="16" spans="1:6" ht="12.75">
      <c r="A16" s="128">
        <v>4</v>
      </c>
      <c r="B16" s="19" t="s">
        <v>350</v>
      </c>
      <c r="C16" s="5" t="s">
        <v>832</v>
      </c>
      <c r="D16" s="5">
        <v>1</v>
      </c>
      <c r="E16" s="15"/>
      <c r="F16" s="15"/>
    </row>
    <row r="17" spans="1:6" ht="12.75">
      <c r="A17" s="128">
        <v>5</v>
      </c>
      <c r="B17" s="19" t="s">
        <v>724</v>
      </c>
      <c r="C17" s="5" t="s">
        <v>832</v>
      </c>
      <c r="D17" s="20">
        <v>1</v>
      </c>
      <c r="E17" s="15"/>
      <c r="F17" s="15"/>
    </row>
    <row r="18" spans="1:6" ht="12.75">
      <c r="A18" s="128">
        <v>6</v>
      </c>
      <c r="B18" s="19" t="s">
        <v>351</v>
      </c>
      <c r="C18" s="5" t="s">
        <v>832</v>
      </c>
      <c r="D18" s="5">
        <v>1</v>
      </c>
      <c r="E18" s="15"/>
      <c r="F18" s="15"/>
    </row>
    <row r="19" spans="1:6" ht="12.75">
      <c r="A19" s="128">
        <v>7</v>
      </c>
      <c r="B19" s="19" t="s">
        <v>321</v>
      </c>
      <c r="C19" s="5" t="s">
        <v>832</v>
      </c>
      <c r="D19" s="5">
        <v>2</v>
      </c>
      <c r="E19" s="15"/>
      <c r="F19" s="15"/>
    </row>
    <row r="20" spans="1:6" ht="12.75">
      <c r="A20" s="128">
        <v>8</v>
      </c>
      <c r="B20" s="19" t="s">
        <v>352</v>
      </c>
      <c r="C20" s="5" t="s">
        <v>832</v>
      </c>
      <c r="D20" s="5">
        <v>11</v>
      </c>
      <c r="E20" s="15"/>
      <c r="F20" s="15"/>
    </row>
    <row r="21" spans="1:6" ht="12.75">
      <c r="A21" s="128">
        <v>9</v>
      </c>
      <c r="B21" s="19" t="s">
        <v>353</v>
      </c>
      <c r="C21" s="5" t="s">
        <v>832</v>
      </c>
      <c r="D21" s="5">
        <v>7</v>
      </c>
      <c r="E21" s="15"/>
      <c r="F21" s="15"/>
    </row>
    <row r="22" spans="1:6" ht="12.75">
      <c r="A22" s="128">
        <v>10</v>
      </c>
      <c r="B22" s="19" t="s">
        <v>354</v>
      </c>
      <c r="C22" s="5" t="s">
        <v>832</v>
      </c>
      <c r="D22" s="5">
        <v>3</v>
      </c>
      <c r="E22" s="15"/>
      <c r="F22" s="15"/>
    </row>
    <row r="23" spans="1:6" ht="12.75">
      <c r="A23" s="128">
        <v>11</v>
      </c>
      <c r="B23" s="19" t="s">
        <v>355</v>
      </c>
      <c r="C23" s="5" t="s">
        <v>832</v>
      </c>
      <c r="D23" s="5">
        <v>2</v>
      </c>
      <c r="E23" s="15"/>
      <c r="F23" s="15"/>
    </row>
    <row r="24" spans="1:6" ht="12.75">
      <c r="A24" s="128">
        <v>12</v>
      </c>
      <c r="B24" s="19" t="s">
        <v>356</v>
      </c>
      <c r="C24" s="5" t="s">
        <v>832</v>
      </c>
      <c r="D24" s="5">
        <v>1</v>
      </c>
      <c r="E24" s="15"/>
      <c r="F24" s="15"/>
    </row>
    <row r="25" spans="1:6" ht="12.75">
      <c r="A25" s="128">
        <v>13</v>
      </c>
      <c r="B25" s="19" t="s">
        <v>357</v>
      </c>
      <c r="C25" s="5" t="s">
        <v>832</v>
      </c>
      <c r="D25" s="5">
        <v>1</v>
      </c>
      <c r="E25" s="15"/>
      <c r="F25" s="15"/>
    </row>
    <row r="26" spans="1:6" ht="12.75">
      <c r="A26" s="128">
        <v>14</v>
      </c>
      <c r="B26" s="48" t="s">
        <v>358</v>
      </c>
      <c r="C26" s="56" t="s">
        <v>832</v>
      </c>
      <c r="D26" s="82">
        <v>1</v>
      </c>
      <c r="E26" s="15"/>
      <c r="F26" s="15"/>
    </row>
    <row r="27" spans="1:6" ht="51">
      <c r="A27" s="128">
        <v>15</v>
      </c>
      <c r="B27" s="19" t="s">
        <v>359</v>
      </c>
      <c r="C27" s="104" t="s">
        <v>524</v>
      </c>
      <c r="D27" s="186">
        <v>1</v>
      </c>
      <c r="E27" s="15"/>
      <c r="F27" s="15"/>
    </row>
    <row r="28" spans="1:6" ht="51">
      <c r="A28" s="128">
        <v>16</v>
      </c>
      <c r="B28" s="19" t="s">
        <v>360</v>
      </c>
      <c r="C28" s="104" t="s">
        <v>524</v>
      </c>
      <c r="D28" s="186">
        <v>2</v>
      </c>
      <c r="E28" s="15"/>
      <c r="F28" s="15"/>
    </row>
    <row r="29" spans="1:6" ht="12.75" customHeight="1">
      <c r="A29" s="128">
        <v>17</v>
      </c>
      <c r="B29" s="19" t="s">
        <v>361</v>
      </c>
      <c r="C29" s="104" t="s">
        <v>524</v>
      </c>
      <c r="D29" s="186">
        <v>3</v>
      </c>
      <c r="E29" s="15"/>
      <c r="F29" s="15"/>
    </row>
    <row r="30" spans="1:6" ht="12.75">
      <c r="A30" s="128">
        <v>18</v>
      </c>
      <c r="B30" s="48" t="s">
        <v>362</v>
      </c>
      <c r="C30" s="56" t="s">
        <v>832</v>
      </c>
      <c r="D30" s="56">
        <v>8</v>
      </c>
      <c r="E30" s="15"/>
      <c r="F30" s="15"/>
    </row>
    <row r="31" spans="1:6" ht="12.75">
      <c r="A31" s="128">
        <v>19</v>
      </c>
      <c r="B31" s="19" t="s">
        <v>363</v>
      </c>
      <c r="C31" s="56" t="s">
        <v>832</v>
      </c>
      <c r="D31" s="5">
        <v>3</v>
      </c>
      <c r="E31" s="15"/>
      <c r="F31" s="15"/>
    </row>
    <row r="32" spans="1:6" ht="38.25">
      <c r="A32" s="128">
        <v>20</v>
      </c>
      <c r="B32" s="19" t="s">
        <v>364</v>
      </c>
      <c r="C32" s="104" t="s">
        <v>832</v>
      </c>
      <c r="D32" s="186">
        <v>1</v>
      </c>
      <c r="E32" s="15"/>
      <c r="F32" s="15"/>
    </row>
    <row r="33" spans="1:6" ht="25.5">
      <c r="A33" s="128">
        <v>21</v>
      </c>
      <c r="B33" s="19" t="s">
        <v>365</v>
      </c>
      <c r="C33" s="104" t="s">
        <v>832</v>
      </c>
      <c r="D33" s="186">
        <v>1</v>
      </c>
      <c r="E33" s="15"/>
      <c r="F33" s="15"/>
    </row>
    <row r="34" spans="1:6" ht="12.75">
      <c r="A34" s="128">
        <v>22</v>
      </c>
      <c r="B34" s="19" t="s">
        <v>366</v>
      </c>
      <c r="C34" s="56" t="s">
        <v>832</v>
      </c>
      <c r="D34" s="5">
        <v>1</v>
      </c>
      <c r="E34" s="15"/>
      <c r="F34" s="15"/>
    </row>
    <row r="35" spans="1:6" ht="12.75">
      <c r="A35" s="128">
        <v>23</v>
      </c>
      <c r="B35" s="19" t="s">
        <v>721</v>
      </c>
      <c r="C35" s="5" t="s">
        <v>828</v>
      </c>
      <c r="D35" s="5">
        <v>800</v>
      </c>
      <c r="E35" s="15"/>
      <c r="F35" s="15"/>
    </row>
    <row r="36" spans="1:6" ht="12.75">
      <c r="A36" s="128">
        <v>24</v>
      </c>
      <c r="B36" s="19" t="s">
        <v>722</v>
      </c>
      <c r="C36" s="5" t="s">
        <v>828</v>
      </c>
      <c r="D36" s="72">
        <v>350</v>
      </c>
      <c r="E36" s="15"/>
      <c r="F36" s="15"/>
    </row>
    <row r="37" spans="1:6" ht="12.75">
      <c r="A37" s="128">
        <v>25</v>
      </c>
      <c r="B37" s="19" t="s">
        <v>723</v>
      </c>
      <c r="C37" s="5" t="s">
        <v>828</v>
      </c>
      <c r="D37" s="5">
        <v>200</v>
      </c>
      <c r="E37" s="44"/>
      <c r="F37" s="44"/>
    </row>
    <row r="38" spans="1:6" ht="12.75">
      <c r="A38" s="128">
        <v>26</v>
      </c>
      <c r="B38" s="48" t="s">
        <v>367</v>
      </c>
      <c r="C38" s="56" t="s">
        <v>828</v>
      </c>
      <c r="D38" s="56">
        <v>100</v>
      </c>
      <c r="E38" s="37"/>
      <c r="F38" s="37"/>
    </row>
    <row r="39" spans="1:6" ht="12.75">
      <c r="A39" s="128">
        <v>27</v>
      </c>
      <c r="B39" s="48" t="s">
        <v>368</v>
      </c>
      <c r="C39" s="56" t="s">
        <v>828</v>
      </c>
      <c r="D39" s="56">
        <v>200</v>
      </c>
      <c r="E39" s="37"/>
      <c r="F39" s="37"/>
    </row>
    <row r="40" spans="1:6" ht="12.75">
      <c r="A40" s="128">
        <v>28</v>
      </c>
      <c r="B40" s="48" t="s">
        <v>369</v>
      </c>
      <c r="C40" s="56" t="s">
        <v>828</v>
      </c>
      <c r="D40" s="56">
        <v>70</v>
      </c>
      <c r="E40" s="37"/>
      <c r="F40" s="37"/>
    </row>
    <row r="41" spans="1:6" ht="12.75">
      <c r="A41" s="128">
        <v>29</v>
      </c>
      <c r="B41" s="48" t="s">
        <v>370</v>
      </c>
      <c r="C41" s="56" t="s">
        <v>832</v>
      </c>
      <c r="D41" s="56">
        <v>15</v>
      </c>
      <c r="E41" s="37"/>
      <c r="F41" s="37"/>
    </row>
    <row r="42" spans="1:6" ht="12.75">
      <c r="A42" s="128">
        <v>30</v>
      </c>
      <c r="B42" s="19" t="s">
        <v>519</v>
      </c>
      <c r="C42" s="5" t="s">
        <v>524</v>
      </c>
      <c r="D42" s="20">
        <v>1</v>
      </c>
      <c r="E42" s="37"/>
      <c r="F42" s="37"/>
    </row>
    <row r="44" ht="12.75">
      <c r="B44" s="262" t="s">
        <v>505</v>
      </c>
    </row>
    <row r="45" spans="1:6" ht="51" customHeight="1">
      <c r="A45" s="1">
        <v>1</v>
      </c>
      <c r="B45" s="269" t="s">
        <v>504</v>
      </c>
      <c r="C45" s="269"/>
      <c r="D45" s="269"/>
      <c r="E45" s="269"/>
      <c r="F45" s="269"/>
    </row>
    <row r="46" spans="1:6" ht="51" customHeight="1">
      <c r="A46" s="1">
        <v>2</v>
      </c>
      <c r="B46" s="268" t="s">
        <v>652</v>
      </c>
      <c r="C46" s="268"/>
      <c r="D46" s="268"/>
      <c r="E46" s="268"/>
      <c r="F46" s="268"/>
    </row>
    <row r="48" ht="12.75">
      <c r="B48" s="1" t="s">
        <v>1026</v>
      </c>
    </row>
    <row r="49" ht="12.75">
      <c r="B49" s="1" t="s">
        <v>1032</v>
      </c>
    </row>
  </sheetData>
  <sheetProtection/>
  <mergeCells count="10">
    <mergeCell ref="B46:F46"/>
    <mergeCell ref="B45:F45"/>
    <mergeCell ref="A1:F1"/>
    <mergeCell ref="A2:F2"/>
    <mergeCell ref="A10:A11"/>
    <mergeCell ref="B10:B11"/>
    <mergeCell ref="C10:C11"/>
    <mergeCell ref="D10:D11"/>
    <mergeCell ref="E10:E11"/>
    <mergeCell ref="F10:F11"/>
  </mergeCells>
  <printOptions/>
  <pageMargins left="0.75" right="0.75" top="0.35" bottom="0.61" header="0.26"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22"/>
  <sheetViews>
    <sheetView zoomScalePageLayoutView="0" workbookViewId="0" topLeftCell="A1">
      <selection activeCell="K18" sqref="K18"/>
    </sheetView>
  </sheetViews>
  <sheetFormatPr defaultColWidth="9.140625" defaultRowHeight="12.75"/>
  <cols>
    <col min="1" max="1" width="3.57421875" style="1" customWidth="1"/>
    <col min="2" max="2" width="45.28125" style="1" customWidth="1"/>
    <col min="3" max="3" width="8.57421875" style="1" customWidth="1"/>
    <col min="4" max="4" width="9.28125" style="2" customWidth="1"/>
    <col min="5" max="16384" width="9.140625" style="1" customWidth="1"/>
  </cols>
  <sheetData>
    <row r="1" spans="1:6" ht="12.75">
      <c r="A1" s="270" t="s">
        <v>371</v>
      </c>
      <c r="B1" s="270"/>
      <c r="C1" s="270"/>
      <c r="D1" s="270"/>
      <c r="E1" s="270"/>
      <c r="F1" s="270"/>
    </row>
    <row r="2" spans="1:11" ht="12.75">
      <c r="A2" s="273" t="s">
        <v>372</v>
      </c>
      <c r="B2" s="273"/>
      <c r="C2" s="273"/>
      <c r="D2" s="273"/>
      <c r="E2" s="273"/>
      <c r="F2" s="273"/>
      <c r="G2" s="73"/>
      <c r="H2" s="73"/>
      <c r="I2" s="73"/>
      <c r="J2" s="73"/>
      <c r="K2" s="73"/>
    </row>
    <row r="4" spans="2:6" ht="12.75" customHeight="1">
      <c r="B4" s="30" t="s">
        <v>535</v>
      </c>
      <c r="C4" s="39"/>
      <c r="D4" s="39"/>
      <c r="E4" s="39"/>
      <c r="F4" s="39"/>
    </row>
    <row r="5" ht="12.75">
      <c r="B5" s="29" t="s">
        <v>536</v>
      </c>
    </row>
    <row r="6" ht="12.75">
      <c r="B6" s="29" t="s">
        <v>537</v>
      </c>
    </row>
    <row r="7" ht="12.75">
      <c r="B7" s="29" t="s">
        <v>1337</v>
      </c>
    </row>
    <row r="10" spans="1:6" ht="13.5" customHeight="1">
      <c r="A10" s="272" t="s">
        <v>822</v>
      </c>
      <c r="B10" s="272" t="s">
        <v>823</v>
      </c>
      <c r="C10" s="272" t="s">
        <v>824</v>
      </c>
      <c r="D10" s="272" t="s">
        <v>825</v>
      </c>
      <c r="E10" s="272" t="s">
        <v>826</v>
      </c>
      <c r="F10" s="272" t="s">
        <v>827</v>
      </c>
    </row>
    <row r="11" spans="1:6" ht="54.75" customHeight="1">
      <c r="A11" s="272"/>
      <c r="B11" s="272"/>
      <c r="C11" s="272"/>
      <c r="D11" s="272"/>
      <c r="E11" s="272"/>
      <c r="F11" s="272"/>
    </row>
    <row r="12" spans="1:6" ht="12.75" customHeight="1">
      <c r="A12" s="128">
        <v>1</v>
      </c>
      <c r="B12" s="19" t="s">
        <v>373</v>
      </c>
      <c r="C12" s="20" t="s">
        <v>524</v>
      </c>
      <c r="D12" s="20">
        <v>1</v>
      </c>
      <c r="E12" s="15"/>
      <c r="F12" s="15"/>
    </row>
    <row r="13" spans="1:6" ht="33" customHeight="1">
      <c r="A13" s="128">
        <v>2</v>
      </c>
      <c r="B13" s="19" t="s">
        <v>374</v>
      </c>
      <c r="C13" s="20" t="s">
        <v>524</v>
      </c>
      <c r="D13" s="20">
        <v>1</v>
      </c>
      <c r="E13" s="15"/>
      <c r="F13" s="15"/>
    </row>
    <row r="14" spans="1:6" ht="37.5" customHeight="1">
      <c r="A14" s="128">
        <v>3</v>
      </c>
      <c r="B14" s="19" t="s">
        <v>375</v>
      </c>
      <c r="C14" s="20" t="s">
        <v>524</v>
      </c>
      <c r="D14" s="20">
        <v>1</v>
      </c>
      <c r="E14" s="15"/>
      <c r="F14" s="15"/>
    </row>
    <row r="15" spans="1:6" ht="12.75">
      <c r="A15" s="128">
        <v>4</v>
      </c>
      <c r="B15" s="19" t="s">
        <v>725</v>
      </c>
      <c r="C15" s="5" t="s">
        <v>524</v>
      </c>
      <c r="D15" s="5">
        <v>1</v>
      </c>
      <c r="E15" s="15"/>
      <c r="F15" s="15"/>
    </row>
    <row r="17" ht="13.5" customHeight="1">
      <c r="B17" s="262" t="s">
        <v>505</v>
      </c>
    </row>
    <row r="18" spans="1:6" ht="64.5" customHeight="1">
      <c r="A18" s="1">
        <v>1</v>
      </c>
      <c r="B18" s="269" t="s">
        <v>504</v>
      </c>
      <c r="C18" s="269"/>
      <c r="D18" s="269"/>
      <c r="E18" s="269"/>
      <c r="F18" s="269"/>
    </row>
    <row r="19" spans="1:6" ht="64.5" customHeight="1">
      <c r="A19" s="1">
        <v>2</v>
      </c>
      <c r="B19" s="268" t="s">
        <v>652</v>
      </c>
      <c r="C19" s="268"/>
      <c r="D19" s="268"/>
      <c r="E19" s="268"/>
      <c r="F19" s="268"/>
    </row>
    <row r="21" ht="12.75">
      <c r="B21" s="1" t="s">
        <v>1026</v>
      </c>
    </row>
    <row r="22" ht="12.75">
      <c r="B22" s="1" t="s">
        <v>1027</v>
      </c>
    </row>
  </sheetData>
  <sheetProtection/>
  <mergeCells count="10">
    <mergeCell ref="B19:F19"/>
    <mergeCell ref="B18:F18"/>
    <mergeCell ref="A1:F1"/>
    <mergeCell ref="A2:F2"/>
    <mergeCell ref="A10:A11"/>
    <mergeCell ref="B10:B11"/>
    <mergeCell ref="C10:C11"/>
    <mergeCell ref="D10:D11"/>
    <mergeCell ref="E10:E11"/>
    <mergeCell ref="F10:F11"/>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46"/>
  <sheetViews>
    <sheetView zoomScalePageLayoutView="0" workbookViewId="0" topLeftCell="A1">
      <selection activeCell="I22" sqref="I21:I22"/>
    </sheetView>
  </sheetViews>
  <sheetFormatPr defaultColWidth="9.140625" defaultRowHeight="12.75"/>
  <cols>
    <col min="1" max="1" width="4.28125" style="1" customWidth="1"/>
    <col min="2" max="2" width="43.00390625" style="1" customWidth="1"/>
    <col min="3" max="3" width="10.140625" style="1" customWidth="1"/>
    <col min="4" max="4" width="9.28125" style="2" customWidth="1"/>
    <col min="5" max="16384" width="9.140625" style="1" customWidth="1"/>
  </cols>
  <sheetData>
    <row r="1" spans="1:6" ht="12.75">
      <c r="A1" s="270" t="s">
        <v>376</v>
      </c>
      <c r="B1" s="270"/>
      <c r="C1" s="270"/>
      <c r="D1" s="270"/>
      <c r="E1" s="270"/>
      <c r="F1" s="270"/>
    </row>
    <row r="2" spans="1:15" ht="12.75">
      <c r="A2" s="273" t="s">
        <v>377</v>
      </c>
      <c r="B2" s="273"/>
      <c r="C2" s="273"/>
      <c r="D2" s="273"/>
      <c r="E2" s="273"/>
      <c r="F2" s="273"/>
      <c r="G2" s="73"/>
      <c r="H2" s="73"/>
      <c r="I2" s="73"/>
      <c r="J2" s="73"/>
      <c r="K2" s="91"/>
      <c r="L2" s="91"/>
      <c r="M2" s="91"/>
      <c r="N2" s="103"/>
      <c r="O2" s="103"/>
    </row>
    <row r="4" spans="2:6" ht="13.5" customHeight="1">
      <c r="B4" s="30" t="s">
        <v>535</v>
      </c>
      <c r="C4" s="39"/>
      <c r="D4" s="39"/>
      <c r="E4" s="39"/>
      <c r="F4" s="39"/>
    </row>
    <row r="5" ht="12.75">
      <c r="B5" s="29" t="s">
        <v>536</v>
      </c>
    </row>
    <row r="6" ht="12.75">
      <c r="B6" s="29" t="s">
        <v>537</v>
      </c>
    </row>
    <row r="7" ht="12.75">
      <c r="B7" s="29" t="s">
        <v>1337</v>
      </c>
    </row>
    <row r="9" spans="1:6" ht="13.5" customHeight="1">
      <c r="A9" s="272" t="s">
        <v>822</v>
      </c>
      <c r="B9" s="272" t="s">
        <v>823</v>
      </c>
      <c r="C9" s="272" t="s">
        <v>824</v>
      </c>
      <c r="D9" s="272" t="s">
        <v>825</v>
      </c>
      <c r="E9" s="272" t="s">
        <v>826</v>
      </c>
      <c r="F9" s="272" t="s">
        <v>827</v>
      </c>
    </row>
    <row r="10" spans="1:6" ht="54.75" customHeight="1">
      <c r="A10" s="272"/>
      <c r="B10" s="272"/>
      <c r="C10" s="272"/>
      <c r="D10" s="272"/>
      <c r="E10" s="272"/>
      <c r="F10" s="272"/>
    </row>
    <row r="11" spans="1:6" s="7" customFormat="1" ht="13.5">
      <c r="A11" s="128"/>
      <c r="B11" s="224" t="s">
        <v>599</v>
      </c>
      <c r="C11" s="108"/>
      <c r="D11" s="108"/>
      <c r="E11" s="6"/>
      <c r="F11" s="12"/>
    </row>
    <row r="12" spans="1:6" s="7" customFormat="1" ht="13.5">
      <c r="A12" s="20">
        <v>1</v>
      </c>
      <c r="B12" s="225" t="s">
        <v>730</v>
      </c>
      <c r="C12" s="20" t="s">
        <v>828</v>
      </c>
      <c r="D12" s="10">
        <v>20</v>
      </c>
      <c r="E12" s="6"/>
      <c r="F12" s="12"/>
    </row>
    <row r="13" spans="1:6" s="7" customFormat="1" ht="13.5">
      <c r="A13" s="20">
        <v>2</v>
      </c>
      <c r="B13" s="226" t="s">
        <v>850</v>
      </c>
      <c r="C13" s="20" t="s">
        <v>966</v>
      </c>
      <c r="D13" s="10">
        <v>2</v>
      </c>
      <c r="E13" s="6"/>
      <c r="F13" s="12"/>
    </row>
    <row r="14" spans="1:6" s="7" customFormat="1" ht="13.5">
      <c r="A14" s="20">
        <v>3</v>
      </c>
      <c r="B14" s="97" t="s">
        <v>851</v>
      </c>
      <c r="C14" s="20" t="s">
        <v>967</v>
      </c>
      <c r="D14" s="10"/>
      <c r="E14" s="6"/>
      <c r="F14" s="12"/>
    </row>
    <row r="15" spans="1:6" s="7" customFormat="1" ht="13.5">
      <c r="A15" s="20">
        <v>4</v>
      </c>
      <c r="B15" s="97" t="s">
        <v>378</v>
      </c>
      <c r="C15" s="20" t="s">
        <v>524</v>
      </c>
      <c r="D15" s="10">
        <v>2</v>
      </c>
      <c r="E15" s="6"/>
      <c r="F15" s="12"/>
    </row>
    <row r="16" spans="1:6" s="7" customFormat="1" ht="13.5">
      <c r="A16" s="20">
        <v>5</v>
      </c>
      <c r="B16" s="227" t="s">
        <v>379</v>
      </c>
      <c r="C16" s="113" t="s">
        <v>832</v>
      </c>
      <c r="D16" s="17">
        <v>1</v>
      </c>
      <c r="E16" s="6"/>
      <c r="F16" s="12"/>
    </row>
    <row r="17" spans="1:6" s="7" customFormat="1" ht="13.5">
      <c r="A17" s="20">
        <v>6</v>
      </c>
      <c r="B17" s="219" t="s">
        <v>380</v>
      </c>
      <c r="C17" s="31" t="s">
        <v>832</v>
      </c>
      <c r="D17" s="46">
        <v>2</v>
      </c>
      <c r="E17" s="6"/>
      <c r="F17" s="12"/>
    </row>
    <row r="18" spans="1:6" s="7" customFormat="1" ht="31.5">
      <c r="A18" s="20">
        <v>7</v>
      </c>
      <c r="B18" s="33" t="s">
        <v>383</v>
      </c>
      <c r="C18" s="31" t="s">
        <v>524</v>
      </c>
      <c r="D18" s="46">
        <v>1</v>
      </c>
      <c r="E18" s="6"/>
      <c r="F18" s="12"/>
    </row>
    <row r="19" spans="1:6" s="7" customFormat="1" ht="13.5">
      <c r="A19" s="20">
        <v>8</v>
      </c>
      <c r="B19" s="111" t="s">
        <v>384</v>
      </c>
      <c r="C19" s="84" t="s">
        <v>828</v>
      </c>
      <c r="D19" s="228">
        <v>6</v>
      </c>
      <c r="E19" s="6"/>
      <c r="F19" s="12"/>
    </row>
    <row r="20" spans="1:6" s="7" customFormat="1" ht="13.5">
      <c r="A20" s="20">
        <v>9</v>
      </c>
      <c r="B20" s="54" t="s">
        <v>385</v>
      </c>
      <c r="C20" s="31" t="s">
        <v>828</v>
      </c>
      <c r="D20" s="192">
        <v>0.5</v>
      </c>
      <c r="E20" s="36"/>
      <c r="F20" s="40"/>
    </row>
    <row r="21" spans="1:6" s="7" customFormat="1" ht="12.75" customHeight="1">
      <c r="A21" s="20">
        <v>10</v>
      </c>
      <c r="B21" s="54" t="s">
        <v>386</v>
      </c>
      <c r="C21" s="31" t="s">
        <v>832</v>
      </c>
      <c r="D21" s="192">
        <v>1</v>
      </c>
      <c r="E21" s="105"/>
      <c r="F21" s="76"/>
    </row>
    <row r="22" spans="1:6" ht="12.75" customHeight="1">
      <c r="A22" s="20">
        <v>11</v>
      </c>
      <c r="B22" s="41" t="s">
        <v>387</v>
      </c>
      <c r="C22" s="31" t="s">
        <v>832</v>
      </c>
      <c r="D22" s="192">
        <v>1</v>
      </c>
      <c r="E22" s="37"/>
      <c r="F22" s="37"/>
    </row>
    <row r="23" spans="1:6" ht="12.75" customHeight="1">
      <c r="A23" s="20">
        <v>12</v>
      </c>
      <c r="B23" s="229" t="s">
        <v>388</v>
      </c>
      <c r="C23" s="67" t="s">
        <v>524</v>
      </c>
      <c r="D23" s="10">
        <v>1</v>
      </c>
      <c r="E23" s="37"/>
      <c r="F23" s="37"/>
    </row>
    <row r="24" spans="1:6" ht="12.75" customHeight="1">
      <c r="A24" s="20">
        <v>13</v>
      </c>
      <c r="B24" s="54" t="s">
        <v>389</v>
      </c>
      <c r="C24" s="31" t="s">
        <v>832</v>
      </c>
      <c r="D24" s="192">
        <v>2</v>
      </c>
      <c r="E24" s="37"/>
      <c r="F24" s="37"/>
    </row>
    <row r="25" spans="1:6" ht="12.75" customHeight="1">
      <c r="A25" s="20">
        <v>14</v>
      </c>
      <c r="B25" s="54" t="s">
        <v>390</v>
      </c>
      <c r="C25" s="31" t="s">
        <v>832</v>
      </c>
      <c r="D25" s="192">
        <v>1</v>
      </c>
      <c r="E25" s="37"/>
      <c r="F25" s="37"/>
    </row>
    <row r="26" spans="1:6" ht="12.75" customHeight="1">
      <c r="A26" s="20">
        <v>15</v>
      </c>
      <c r="B26" s="109" t="s">
        <v>740</v>
      </c>
      <c r="C26" s="31" t="s">
        <v>828</v>
      </c>
      <c r="D26" s="192">
        <v>6</v>
      </c>
      <c r="E26" s="37"/>
      <c r="F26" s="37"/>
    </row>
    <row r="27" spans="1:6" ht="12.75">
      <c r="A27" s="20">
        <v>16</v>
      </c>
      <c r="B27" s="109" t="s">
        <v>391</v>
      </c>
      <c r="C27" s="31" t="s">
        <v>831</v>
      </c>
      <c r="D27" s="192">
        <v>1</v>
      </c>
      <c r="E27" s="37"/>
      <c r="F27" s="37"/>
    </row>
    <row r="28" spans="1:6" ht="12.75">
      <c r="A28" s="20">
        <v>17</v>
      </c>
      <c r="B28" s="225" t="s">
        <v>852</v>
      </c>
      <c r="C28" s="20" t="s">
        <v>966</v>
      </c>
      <c r="D28" s="10">
        <v>1</v>
      </c>
      <c r="E28" s="37"/>
      <c r="F28" s="37"/>
    </row>
    <row r="29" spans="1:6" ht="12.75" customHeight="1">
      <c r="A29" s="20">
        <v>18</v>
      </c>
      <c r="B29" s="19" t="s">
        <v>392</v>
      </c>
      <c r="C29" s="20" t="s">
        <v>513</v>
      </c>
      <c r="D29" s="10">
        <v>12</v>
      </c>
      <c r="E29" s="37"/>
      <c r="F29" s="37"/>
    </row>
    <row r="30" spans="1:6" ht="12.75" customHeight="1">
      <c r="A30" s="20">
        <v>19</v>
      </c>
      <c r="B30" s="16" t="s">
        <v>853</v>
      </c>
      <c r="C30" s="20" t="s">
        <v>831</v>
      </c>
      <c r="D30" s="104">
        <f>5*0.7*2</f>
        <v>7</v>
      </c>
      <c r="E30" s="37"/>
      <c r="F30" s="37"/>
    </row>
    <row r="31" spans="1:6" ht="12.75">
      <c r="A31" s="20">
        <v>20</v>
      </c>
      <c r="B31" s="16" t="s">
        <v>854</v>
      </c>
      <c r="C31" s="20" t="s">
        <v>831</v>
      </c>
      <c r="D31" s="104">
        <v>2</v>
      </c>
      <c r="E31" s="37"/>
      <c r="F31" s="37"/>
    </row>
    <row r="32" spans="1:6" ht="12.75">
      <c r="A32" s="20">
        <v>21</v>
      </c>
      <c r="B32" s="19" t="s">
        <v>855</v>
      </c>
      <c r="C32" s="20" t="s">
        <v>831</v>
      </c>
      <c r="D32" s="104">
        <v>5</v>
      </c>
      <c r="E32" s="37"/>
      <c r="F32" s="37"/>
    </row>
    <row r="33" spans="1:6" ht="12.75">
      <c r="A33" s="20">
        <v>22</v>
      </c>
      <c r="B33" s="100" t="s">
        <v>856</v>
      </c>
      <c r="C33" s="67" t="s">
        <v>831</v>
      </c>
      <c r="D33" s="114">
        <v>6</v>
      </c>
      <c r="E33" s="90"/>
      <c r="F33" s="90"/>
    </row>
    <row r="34" spans="1:6" ht="12.75">
      <c r="A34" s="20">
        <v>23</v>
      </c>
      <c r="B34" s="106" t="s">
        <v>971</v>
      </c>
      <c r="C34" s="20" t="s">
        <v>831</v>
      </c>
      <c r="D34" s="104">
        <v>7</v>
      </c>
      <c r="E34" s="37"/>
      <c r="F34" s="37"/>
    </row>
    <row r="35" spans="1:6" ht="12.75">
      <c r="A35" s="20">
        <v>24</v>
      </c>
      <c r="B35" s="106" t="s">
        <v>857</v>
      </c>
      <c r="C35" s="20" t="s">
        <v>831</v>
      </c>
      <c r="D35" s="104">
        <v>1</v>
      </c>
      <c r="E35" s="37"/>
      <c r="F35" s="37"/>
    </row>
    <row r="36" spans="1:6" ht="25.5">
      <c r="A36" s="20">
        <v>25</v>
      </c>
      <c r="B36" s="101" t="s">
        <v>858</v>
      </c>
      <c r="C36" s="20" t="s">
        <v>966</v>
      </c>
      <c r="D36" s="20">
        <v>1</v>
      </c>
      <c r="E36" s="37"/>
      <c r="F36" s="37"/>
    </row>
    <row r="37" spans="1:6" ht="12.75">
      <c r="A37" s="20">
        <v>26</v>
      </c>
      <c r="B37" s="15" t="s">
        <v>867</v>
      </c>
      <c r="C37" s="20" t="s">
        <v>828</v>
      </c>
      <c r="D37" s="20">
        <v>5</v>
      </c>
      <c r="E37" s="37"/>
      <c r="F37" s="37"/>
    </row>
    <row r="38" spans="1:6" ht="12.75">
      <c r="A38" s="20">
        <v>27</v>
      </c>
      <c r="B38" s="15" t="s">
        <v>731</v>
      </c>
      <c r="C38" s="20" t="s">
        <v>732</v>
      </c>
      <c r="D38" s="20">
        <v>0.06</v>
      </c>
      <c r="E38" s="37"/>
      <c r="F38" s="37"/>
    </row>
    <row r="39" spans="1:6" ht="12.75">
      <c r="A39" s="20">
        <v>28</v>
      </c>
      <c r="B39" s="15" t="s">
        <v>519</v>
      </c>
      <c r="C39" s="124" t="s">
        <v>524</v>
      </c>
      <c r="D39" s="125">
        <v>1</v>
      </c>
      <c r="E39" s="37"/>
      <c r="F39" s="37"/>
    </row>
    <row r="41" ht="12.75">
      <c r="B41" s="262" t="s">
        <v>505</v>
      </c>
    </row>
    <row r="42" spans="1:6" ht="63" customHeight="1">
      <c r="A42" s="1">
        <v>1</v>
      </c>
      <c r="B42" s="269" t="s">
        <v>504</v>
      </c>
      <c r="C42" s="269"/>
      <c r="D42" s="269"/>
      <c r="E42" s="269"/>
      <c r="F42" s="269"/>
    </row>
    <row r="43" spans="1:6" ht="63" customHeight="1">
      <c r="A43" s="1">
        <v>2</v>
      </c>
      <c r="B43" s="268" t="s">
        <v>652</v>
      </c>
      <c r="C43" s="268"/>
      <c r="D43" s="268"/>
      <c r="E43" s="268"/>
      <c r="F43" s="268"/>
    </row>
    <row r="45" ht="12.75">
      <c r="B45" s="1" t="s">
        <v>1036</v>
      </c>
    </row>
    <row r="46" ht="12.75">
      <c r="B46" s="1" t="s">
        <v>1030</v>
      </c>
    </row>
  </sheetData>
  <sheetProtection/>
  <mergeCells count="10">
    <mergeCell ref="B43:F43"/>
    <mergeCell ref="B42:F42"/>
    <mergeCell ref="A1:F1"/>
    <mergeCell ref="A2:F2"/>
    <mergeCell ref="A9:A10"/>
    <mergeCell ref="B9:B10"/>
    <mergeCell ref="C9:C10"/>
    <mergeCell ref="D9:D10"/>
    <mergeCell ref="E9:E10"/>
    <mergeCell ref="F9:F10"/>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O67"/>
  <sheetViews>
    <sheetView zoomScalePageLayoutView="0" workbookViewId="0" topLeftCell="A1">
      <selection activeCell="K25" sqref="K25:K26"/>
    </sheetView>
  </sheetViews>
  <sheetFormatPr defaultColWidth="9.140625" defaultRowHeight="12.75"/>
  <cols>
    <col min="1" max="1" width="4.28125" style="1" customWidth="1"/>
    <col min="2" max="2" width="43.00390625" style="1" customWidth="1"/>
    <col min="3" max="3" width="10.140625" style="1" customWidth="1"/>
    <col min="4" max="4" width="9.28125" style="2" customWidth="1"/>
    <col min="5" max="16384" width="9.140625" style="1" customWidth="1"/>
  </cols>
  <sheetData>
    <row r="1" spans="1:6" ht="12.75">
      <c r="A1" s="270" t="s">
        <v>394</v>
      </c>
      <c r="B1" s="270"/>
      <c r="C1" s="270"/>
      <c r="D1" s="270"/>
      <c r="E1" s="270"/>
      <c r="F1" s="270"/>
    </row>
    <row r="2" spans="1:15" ht="12.75">
      <c r="A2" s="273" t="s">
        <v>393</v>
      </c>
      <c r="B2" s="273"/>
      <c r="C2" s="273"/>
      <c r="D2" s="273"/>
      <c r="E2" s="273"/>
      <c r="F2" s="273"/>
      <c r="G2" s="73"/>
      <c r="H2" s="73"/>
      <c r="I2" s="73"/>
      <c r="J2" s="73"/>
      <c r="K2" s="91"/>
      <c r="L2" s="91"/>
      <c r="M2" s="91"/>
      <c r="N2" s="103"/>
      <c r="O2" s="103"/>
    </row>
    <row r="4" spans="2:6" ht="13.5" customHeight="1">
      <c r="B4" s="30" t="s">
        <v>535</v>
      </c>
      <c r="C4" s="39"/>
      <c r="D4" s="39"/>
      <c r="E4" s="39"/>
      <c r="F4" s="39"/>
    </row>
    <row r="5" ht="12.75">
      <c r="B5" s="29" t="s">
        <v>536</v>
      </c>
    </row>
    <row r="6" ht="12.75">
      <c r="B6" s="29" t="s">
        <v>537</v>
      </c>
    </row>
    <row r="7" ht="12.75">
      <c r="B7" s="29" t="s">
        <v>1337</v>
      </c>
    </row>
    <row r="9" spans="1:6" ht="13.5" customHeight="1">
      <c r="A9" s="272" t="s">
        <v>822</v>
      </c>
      <c r="B9" s="272" t="s">
        <v>823</v>
      </c>
      <c r="C9" s="272" t="s">
        <v>824</v>
      </c>
      <c r="D9" s="272" t="s">
        <v>825</v>
      </c>
      <c r="E9" s="272" t="s">
        <v>826</v>
      </c>
      <c r="F9" s="272" t="s">
        <v>827</v>
      </c>
    </row>
    <row r="10" spans="1:6" ht="54.75" customHeight="1">
      <c r="A10" s="272"/>
      <c r="B10" s="272"/>
      <c r="C10" s="272"/>
      <c r="D10" s="272"/>
      <c r="E10" s="272"/>
      <c r="F10" s="272"/>
    </row>
    <row r="11" spans="1:6" s="7" customFormat="1" ht="13.5">
      <c r="A11" s="20"/>
      <c r="B11" s="230" t="s">
        <v>600</v>
      </c>
      <c r="C11" s="29"/>
      <c r="D11" s="29"/>
      <c r="E11" s="6"/>
      <c r="F11" s="12"/>
    </row>
    <row r="12" spans="1:6" s="7" customFormat="1" ht="13.5">
      <c r="A12" s="20">
        <v>1</v>
      </c>
      <c r="B12" s="225" t="s">
        <v>733</v>
      </c>
      <c r="C12" s="113" t="s">
        <v>967</v>
      </c>
      <c r="D12" s="10">
        <v>5</v>
      </c>
      <c r="E12" s="6"/>
      <c r="F12" s="12"/>
    </row>
    <row r="13" spans="1:6" s="7" customFormat="1" ht="13.5">
      <c r="A13" s="20">
        <v>2</v>
      </c>
      <c r="B13" s="225" t="s">
        <v>734</v>
      </c>
      <c r="C13" s="113" t="s">
        <v>828</v>
      </c>
      <c r="D13" s="10">
        <v>72</v>
      </c>
      <c r="E13" s="6"/>
      <c r="F13" s="12"/>
    </row>
    <row r="14" spans="1:6" s="7" customFormat="1" ht="13.5">
      <c r="A14" s="20">
        <v>3</v>
      </c>
      <c r="B14" s="110" t="s">
        <v>395</v>
      </c>
      <c r="C14" s="113" t="s">
        <v>966</v>
      </c>
      <c r="D14" s="10">
        <v>1</v>
      </c>
      <c r="E14" s="6"/>
      <c r="F14" s="12"/>
    </row>
    <row r="15" spans="1:6" s="7" customFormat="1" ht="26.25">
      <c r="A15" s="20">
        <v>4</v>
      </c>
      <c r="B15" s="231" t="s">
        <v>396</v>
      </c>
      <c r="C15" s="113" t="s">
        <v>966</v>
      </c>
      <c r="D15" s="10">
        <v>1</v>
      </c>
      <c r="E15" s="6"/>
      <c r="F15" s="12"/>
    </row>
    <row r="16" spans="1:6" s="7" customFormat="1" ht="13.5">
      <c r="A16" s="20">
        <v>5</v>
      </c>
      <c r="B16" s="232" t="s">
        <v>397</v>
      </c>
      <c r="C16" s="113" t="s">
        <v>966</v>
      </c>
      <c r="D16" s="113">
        <v>2</v>
      </c>
      <c r="E16" s="6"/>
      <c r="F16" s="12"/>
    </row>
    <row r="17" spans="1:6" s="7" customFormat="1" ht="13.5">
      <c r="A17" s="20">
        <v>6</v>
      </c>
      <c r="B17" s="54" t="s">
        <v>398</v>
      </c>
      <c r="C17" s="113" t="s">
        <v>966</v>
      </c>
      <c r="D17" s="31">
        <v>1</v>
      </c>
      <c r="E17" s="6"/>
      <c r="F17" s="12"/>
    </row>
    <row r="18" spans="1:6" s="7" customFormat="1" ht="13.5">
      <c r="A18" s="20">
        <v>7</v>
      </c>
      <c r="B18" s="54" t="s">
        <v>399</v>
      </c>
      <c r="C18" s="113" t="s">
        <v>966</v>
      </c>
      <c r="D18" s="31">
        <v>1</v>
      </c>
      <c r="E18" s="6"/>
      <c r="F18" s="12"/>
    </row>
    <row r="19" spans="1:6" s="7" customFormat="1" ht="13.5">
      <c r="A19" s="20">
        <v>8</v>
      </c>
      <c r="B19" s="54" t="s">
        <v>400</v>
      </c>
      <c r="C19" s="113" t="s">
        <v>966</v>
      </c>
      <c r="D19" s="31">
        <v>5</v>
      </c>
      <c r="E19" s="6"/>
      <c r="F19" s="12"/>
    </row>
    <row r="20" spans="1:6" s="7" customFormat="1" ht="13.5">
      <c r="A20" s="20">
        <v>9</v>
      </c>
      <c r="B20" s="54" t="s">
        <v>34</v>
      </c>
      <c r="C20" s="113" t="s">
        <v>832</v>
      </c>
      <c r="D20" s="31">
        <v>1</v>
      </c>
      <c r="E20" s="36"/>
      <c r="F20" s="40"/>
    </row>
    <row r="21" spans="1:6" s="7" customFormat="1" ht="12.75" customHeight="1">
      <c r="A21" s="20">
        <v>10</v>
      </c>
      <c r="B21" s="112" t="s">
        <v>817</v>
      </c>
      <c r="C21" s="113" t="s">
        <v>832</v>
      </c>
      <c r="D21" s="52">
        <v>1</v>
      </c>
      <c r="E21" s="105"/>
      <c r="F21" s="76"/>
    </row>
    <row r="22" spans="1:6" ht="12.75" customHeight="1">
      <c r="A22" s="20">
        <v>11</v>
      </c>
      <c r="B22" s="41" t="s">
        <v>952</v>
      </c>
      <c r="C22" s="31" t="s">
        <v>832</v>
      </c>
      <c r="D22" s="31">
        <v>5</v>
      </c>
      <c r="E22" s="37"/>
      <c r="F22" s="37"/>
    </row>
    <row r="23" spans="1:6" ht="12.75" customHeight="1">
      <c r="A23" s="20">
        <v>12</v>
      </c>
      <c r="B23" s="41" t="s">
        <v>401</v>
      </c>
      <c r="C23" s="31" t="s">
        <v>828</v>
      </c>
      <c r="D23" s="233">
        <v>12</v>
      </c>
      <c r="E23" s="37"/>
      <c r="F23" s="37"/>
    </row>
    <row r="24" spans="1:6" ht="12.75" customHeight="1">
      <c r="A24" s="20">
        <v>13</v>
      </c>
      <c r="B24" s="41" t="s">
        <v>735</v>
      </c>
      <c r="C24" s="31" t="s">
        <v>828</v>
      </c>
      <c r="D24" s="234">
        <v>43</v>
      </c>
      <c r="E24" s="37"/>
      <c r="F24" s="37"/>
    </row>
    <row r="25" spans="1:6" ht="12.75" customHeight="1">
      <c r="A25" s="20">
        <v>14</v>
      </c>
      <c r="B25" s="235" t="s">
        <v>736</v>
      </c>
      <c r="C25" s="20" t="s">
        <v>828</v>
      </c>
      <c r="D25" s="20">
        <v>63</v>
      </c>
      <c r="E25" s="37"/>
      <c r="F25" s="37"/>
    </row>
    <row r="26" spans="1:6" ht="12.75" customHeight="1">
      <c r="A26" s="20">
        <v>15</v>
      </c>
      <c r="B26" s="235" t="s">
        <v>737</v>
      </c>
      <c r="C26" s="20" t="s">
        <v>828</v>
      </c>
      <c r="D26" s="20">
        <v>25</v>
      </c>
      <c r="E26" s="37"/>
      <c r="F26" s="37"/>
    </row>
    <row r="27" spans="1:6" ht="12.75">
      <c r="A27" s="20">
        <v>16</v>
      </c>
      <c r="B27" s="54" t="s">
        <v>402</v>
      </c>
      <c r="C27" s="20" t="s">
        <v>828</v>
      </c>
      <c r="D27" s="31">
        <v>38</v>
      </c>
      <c r="E27" s="37"/>
      <c r="F27" s="37"/>
    </row>
    <row r="28" spans="1:6" ht="12.75">
      <c r="A28" s="20">
        <v>17</v>
      </c>
      <c r="B28" s="54" t="s">
        <v>403</v>
      </c>
      <c r="C28" s="20" t="s">
        <v>828</v>
      </c>
      <c r="D28" s="31">
        <v>16</v>
      </c>
      <c r="E28" s="37"/>
      <c r="F28" s="37"/>
    </row>
    <row r="29" spans="1:6" ht="12.75" customHeight="1">
      <c r="A29" s="20">
        <v>18</v>
      </c>
      <c r="B29" s="235" t="s">
        <v>404</v>
      </c>
      <c r="C29" s="20" t="s">
        <v>524</v>
      </c>
      <c r="D29" s="20">
        <v>1</v>
      </c>
      <c r="E29" s="37"/>
      <c r="F29" s="37"/>
    </row>
    <row r="30" spans="1:6" ht="12.75" customHeight="1">
      <c r="A30" s="20">
        <v>19</v>
      </c>
      <c r="B30" s="235" t="s">
        <v>738</v>
      </c>
      <c r="C30" s="20" t="s">
        <v>524</v>
      </c>
      <c r="D30" s="20">
        <v>1</v>
      </c>
      <c r="E30" s="37"/>
      <c r="F30" s="37"/>
    </row>
    <row r="31" spans="1:6" ht="25.5">
      <c r="A31" s="20">
        <v>20</v>
      </c>
      <c r="B31" s="235" t="s">
        <v>739</v>
      </c>
      <c r="C31" s="20" t="s">
        <v>524</v>
      </c>
      <c r="D31" s="20">
        <v>6</v>
      </c>
      <c r="E31" s="37"/>
      <c r="F31" s="37"/>
    </row>
    <row r="32" spans="1:6" ht="12.75">
      <c r="A32" s="20">
        <v>25</v>
      </c>
      <c r="B32" s="225" t="s">
        <v>740</v>
      </c>
      <c r="C32" s="20" t="s">
        <v>828</v>
      </c>
      <c r="D32" s="20">
        <v>142</v>
      </c>
      <c r="E32" s="37"/>
      <c r="F32" s="37"/>
    </row>
    <row r="33" spans="1:6" ht="12.75">
      <c r="A33" s="20">
        <v>26</v>
      </c>
      <c r="B33" s="15" t="s">
        <v>741</v>
      </c>
      <c r="C33" s="20" t="s">
        <v>828</v>
      </c>
      <c r="D33" s="10">
        <v>142</v>
      </c>
      <c r="E33" s="90"/>
      <c r="F33" s="90"/>
    </row>
    <row r="34" spans="1:6" ht="12.75">
      <c r="A34" s="20">
        <v>27</v>
      </c>
      <c r="B34" s="16" t="s">
        <v>853</v>
      </c>
      <c r="C34" s="20" t="s">
        <v>831</v>
      </c>
      <c r="D34" s="104">
        <v>160</v>
      </c>
      <c r="E34" s="37"/>
      <c r="F34" s="37"/>
    </row>
    <row r="35" spans="1:6" ht="12.75">
      <c r="A35" s="20">
        <v>28</v>
      </c>
      <c r="B35" s="16" t="s">
        <v>854</v>
      </c>
      <c r="C35" s="20" t="s">
        <v>831</v>
      </c>
      <c r="D35" s="104">
        <v>25</v>
      </c>
      <c r="E35" s="37"/>
      <c r="F35" s="37"/>
    </row>
    <row r="36" spans="1:6" ht="12.75">
      <c r="A36" s="20">
        <v>29</v>
      </c>
      <c r="B36" s="19" t="s">
        <v>855</v>
      </c>
      <c r="C36" s="20" t="s">
        <v>831</v>
      </c>
      <c r="D36" s="104">
        <v>170</v>
      </c>
      <c r="E36" s="37"/>
      <c r="F36" s="37"/>
    </row>
    <row r="37" spans="1:6" ht="12.75">
      <c r="A37" s="20">
        <v>30</v>
      </c>
      <c r="B37" s="100" t="s">
        <v>856</v>
      </c>
      <c r="C37" s="67" t="s">
        <v>831</v>
      </c>
      <c r="D37" s="114">
        <v>170</v>
      </c>
      <c r="E37" s="37"/>
      <c r="F37" s="37"/>
    </row>
    <row r="38" spans="1:6" ht="12.75">
      <c r="A38" s="20">
        <v>31</v>
      </c>
      <c r="B38" s="106" t="s">
        <v>971</v>
      </c>
      <c r="C38" s="20" t="s">
        <v>831</v>
      </c>
      <c r="D38" s="104">
        <v>185</v>
      </c>
      <c r="E38" s="37"/>
      <c r="F38" s="37"/>
    </row>
    <row r="39" spans="1:6" ht="12.75">
      <c r="A39" s="20">
        <v>32</v>
      </c>
      <c r="B39" s="106" t="s">
        <v>857</v>
      </c>
      <c r="C39" s="20" t="s">
        <v>831</v>
      </c>
      <c r="D39" s="14">
        <v>15</v>
      </c>
      <c r="E39" s="37"/>
      <c r="F39" s="37"/>
    </row>
    <row r="40" spans="1:6" ht="25.5">
      <c r="A40" s="20">
        <v>33</v>
      </c>
      <c r="B40" s="101" t="s">
        <v>858</v>
      </c>
      <c r="C40" s="20" t="s">
        <v>966</v>
      </c>
      <c r="D40" s="20">
        <v>4</v>
      </c>
      <c r="E40" s="37"/>
      <c r="F40" s="37"/>
    </row>
    <row r="41" spans="1:6" ht="12.75">
      <c r="A41" s="20">
        <v>34</v>
      </c>
      <c r="B41" s="116" t="s">
        <v>519</v>
      </c>
      <c r="C41" s="117" t="s">
        <v>524</v>
      </c>
      <c r="D41" s="118">
        <v>1</v>
      </c>
      <c r="E41" s="37"/>
      <c r="F41" s="37"/>
    </row>
    <row r="42" spans="1:6" ht="25.5">
      <c r="A42" s="20">
        <v>35</v>
      </c>
      <c r="B42" s="16" t="s">
        <v>405</v>
      </c>
      <c r="C42" s="124" t="s">
        <v>524</v>
      </c>
      <c r="D42" s="20">
        <v>1</v>
      </c>
      <c r="E42" s="37"/>
      <c r="F42" s="37"/>
    </row>
    <row r="43" spans="1:6" ht="15.75">
      <c r="A43" s="20"/>
      <c r="B43" s="119" t="s">
        <v>406</v>
      </c>
      <c r="C43" s="124"/>
      <c r="D43" s="124"/>
      <c r="E43" s="37"/>
      <c r="F43" s="37"/>
    </row>
    <row r="44" spans="1:6" ht="12.75">
      <c r="A44" s="20"/>
      <c r="B44" s="120" t="s">
        <v>407</v>
      </c>
      <c r="C44" s="124"/>
      <c r="D44" s="124"/>
      <c r="E44" s="37"/>
      <c r="F44" s="37"/>
    </row>
    <row r="45" spans="1:6" ht="12.75">
      <c r="A45" s="20"/>
      <c r="B45" s="120" t="s">
        <v>408</v>
      </c>
      <c r="C45" s="124"/>
      <c r="D45" s="124"/>
      <c r="E45" s="37"/>
      <c r="F45" s="37"/>
    </row>
    <row r="46" spans="1:6" ht="12.75">
      <c r="A46" s="20"/>
      <c r="B46" s="236" t="s">
        <v>742</v>
      </c>
      <c r="C46" s="124"/>
      <c r="D46" s="125"/>
      <c r="E46" s="37"/>
      <c r="F46" s="37"/>
    </row>
    <row r="47" spans="1:6" ht="12.75">
      <c r="A47" s="20"/>
      <c r="B47" s="237" t="s">
        <v>743</v>
      </c>
      <c r="C47" s="124"/>
      <c r="D47" s="125"/>
      <c r="E47" s="37"/>
      <c r="F47" s="37"/>
    </row>
    <row r="48" spans="1:6" ht="12.75" customHeight="1">
      <c r="A48" s="20"/>
      <c r="B48" s="237" t="s">
        <v>744</v>
      </c>
      <c r="C48" s="124"/>
      <c r="D48" s="125"/>
      <c r="E48" s="37"/>
      <c r="F48" s="37"/>
    </row>
    <row r="49" spans="1:6" ht="12.75">
      <c r="A49" s="20"/>
      <c r="B49" s="237" t="s">
        <v>745</v>
      </c>
      <c r="C49" s="124"/>
      <c r="D49" s="125"/>
      <c r="E49" s="37"/>
      <c r="F49" s="37"/>
    </row>
    <row r="50" spans="1:6" ht="25.5">
      <c r="A50" s="20"/>
      <c r="B50" s="119" t="s">
        <v>746</v>
      </c>
      <c r="C50" s="124"/>
      <c r="D50" s="20"/>
      <c r="E50" s="37"/>
      <c r="F50" s="37"/>
    </row>
    <row r="51" spans="1:6" ht="12.75">
      <c r="A51" s="20"/>
      <c r="B51" s="237" t="s">
        <v>747</v>
      </c>
      <c r="C51" s="124"/>
      <c r="D51" s="20"/>
      <c r="E51" s="37"/>
      <c r="F51" s="37"/>
    </row>
    <row r="52" spans="1:6" ht="12.75">
      <c r="A52" s="20"/>
      <c r="B52" s="236" t="s">
        <v>748</v>
      </c>
      <c r="C52" s="124"/>
      <c r="D52" s="20"/>
      <c r="E52" s="37"/>
      <c r="F52" s="37"/>
    </row>
    <row r="53" spans="1:6" ht="12.75">
      <c r="A53" s="20"/>
      <c r="B53" s="236" t="s">
        <v>749</v>
      </c>
      <c r="C53" s="124"/>
      <c r="D53" s="20"/>
      <c r="E53" s="37"/>
      <c r="F53" s="37"/>
    </row>
    <row r="54" spans="1:6" ht="12.75">
      <c r="A54" s="20"/>
      <c r="B54" s="236" t="s">
        <v>750</v>
      </c>
      <c r="C54" s="124"/>
      <c r="D54" s="20"/>
      <c r="E54" s="37"/>
      <c r="F54" s="37"/>
    </row>
    <row r="55" spans="1:6" ht="12.75">
      <c r="A55" s="20"/>
      <c r="B55" s="23" t="s">
        <v>751</v>
      </c>
      <c r="C55" s="124"/>
      <c r="D55" s="20"/>
      <c r="E55" s="90"/>
      <c r="F55" s="90"/>
    </row>
    <row r="56" spans="1:6" ht="12.75">
      <c r="A56" s="165"/>
      <c r="B56" s="238" t="s">
        <v>752</v>
      </c>
      <c r="C56" s="239"/>
      <c r="D56" s="20"/>
      <c r="E56" s="37"/>
      <c r="F56" s="37"/>
    </row>
    <row r="57" spans="1:6" ht="12.75">
      <c r="A57" s="31"/>
      <c r="B57" s="240" t="s">
        <v>409</v>
      </c>
      <c r="C57" s="115"/>
      <c r="D57" s="185"/>
      <c r="E57" s="37"/>
      <c r="F57" s="37"/>
    </row>
    <row r="58" spans="1:6" ht="12.75">
      <c r="A58" s="31"/>
      <c r="B58" s="120" t="s">
        <v>410</v>
      </c>
      <c r="C58" s="115"/>
      <c r="D58" s="185"/>
      <c r="E58" s="37"/>
      <c r="F58" s="37"/>
    </row>
    <row r="59" spans="1:6" ht="12.75">
      <c r="A59" s="31">
        <v>36</v>
      </c>
      <c r="B59" s="219" t="s">
        <v>411</v>
      </c>
      <c r="C59" s="115" t="s">
        <v>524</v>
      </c>
      <c r="D59" s="185">
        <v>1</v>
      </c>
      <c r="E59" s="37"/>
      <c r="F59" s="37"/>
    </row>
    <row r="60" spans="1:6" ht="12.75">
      <c r="A60" s="31">
        <v>37</v>
      </c>
      <c r="B60" s="15" t="s">
        <v>519</v>
      </c>
      <c r="C60" s="20" t="s">
        <v>524</v>
      </c>
      <c r="D60" s="10">
        <v>1</v>
      </c>
      <c r="E60" s="37"/>
      <c r="F60" s="37"/>
    </row>
    <row r="62" ht="12.75">
      <c r="B62" s="262" t="s">
        <v>505</v>
      </c>
    </row>
    <row r="63" spans="1:6" ht="64.5" customHeight="1">
      <c r="A63" s="1">
        <v>1</v>
      </c>
      <c r="B63" s="269" t="s">
        <v>504</v>
      </c>
      <c r="C63" s="269"/>
      <c r="D63" s="269"/>
      <c r="E63" s="269"/>
      <c r="F63" s="269"/>
    </row>
    <row r="64" spans="1:6" ht="64.5" customHeight="1">
      <c r="A64" s="1">
        <v>2</v>
      </c>
      <c r="B64" s="268" t="s">
        <v>652</v>
      </c>
      <c r="C64" s="268"/>
      <c r="D64" s="268"/>
      <c r="E64" s="268"/>
      <c r="F64" s="268"/>
    </row>
    <row r="66" ht="12.75">
      <c r="B66" s="1" t="s">
        <v>1034</v>
      </c>
    </row>
    <row r="67" ht="12.75">
      <c r="B67" s="1" t="s">
        <v>1032</v>
      </c>
    </row>
  </sheetData>
  <sheetProtection/>
  <mergeCells count="10">
    <mergeCell ref="B64:F64"/>
    <mergeCell ref="B63:F63"/>
    <mergeCell ref="A1:F1"/>
    <mergeCell ref="A2:F2"/>
    <mergeCell ref="A9:A10"/>
    <mergeCell ref="B9:B10"/>
    <mergeCell ref="C9:C10"/>
    <mergeCell ref="D9:D10"/>
    <mergeCell ref="E9:E10"/>
    <mergeCell ref="F9:F10"/>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O42"/>
  <sheetViews>
    <sheetView zoomScalePageLayoutView="0" workbookViewId="0" topLeftCell="A1">
      <selection activeCell="I25" sqref="I25"/>
    </sheetView>
  </sheetViews>
  <sheetFormatPr defaultColWidth="9.140625" defaultRowHeight="12.75"/>
  <cols>
    <col min="1" max="1" width="4.28125" style="1" customWidth="1"/>
    <col min="2" max="2" width="43.00390625" style="1" customWidth="1"/>
    <col min="3" max="3" width="10.140625" style="1" customWidth="1"/>
    <col min="4" max="4" width="9.28125" style="2" customWidth="1"/>
    <col min="5" max="16384" width="9.140625" style="1" customWidth="1"/>
  </cols>
  <sheetData>
    <row r="1" spans="1:6" ht="12.75">
      <c r="A1" s="270" t="s">
        <v>413</v>
      </c>
      <c r="B1" s="270"/>
      <c r="C1" s="270"/>
      <c r="D1" s="270"/>
      <c r="E1" s="270"/>
      <c r="F1" s="270"/>
    </row>
    <row r="2" spans="1:15" ht="12.75">
      <c r="A2" s="273" t="s">
        <v>412</v>
      </c>
      <c r="B2" s="273"/>
      <c r="C2" s="273"/>
      <c r="D2" s="273"/>
      <c r="E2" s="273"/>
      <c r="F2" s="273"/>
      <c r="G2" s="73"/>
      <c r="H2" s="73"/>
      <c r="I2" s="73"/>
      <c r="J2" s="73"/>
      <c r="K2" s="91"/>
      <c r="L2" s="91"/>
      <c r="M2" s="91"/>
      <c r="N2" s="103"/>
      <c r="O2" s="103"/>
    </row>
    <row r="4" spans="2:6" ht="13.5" customHeight="1">
      <c r="B4" s="30" t="s">
        <v>535</v>
      </c>
      <c r="C4" s="39"/>
      <c r="D4" s="39"/>
      <c r="E4" s="39"/>
      <c r="F4" s="39"/>
    </row>
    <row r="5" ht="12.75">
      <c r="B5" s="29" t="s">
        <v>536</v>
      </c>
    </row>
    <row r="6" ht="12.75">
      <c r="B6" s="29" t="s">
        <v>537</v>
      </c>
    </row>
    <row r="7" ht="12.75">
      <c r="B7" s="29" t="s">
        <v>1337</v>
      </c>
    </row>
    <row r="9" spans="1:6" ht="13.5" customHeight="1">
      <c r="A9" s="272" t="s">
        <v>822</v>
      </c>
      <c r="B9" s="272" t="s">
        <v>823</v>
      </c>
      <c r="C9" s="272" t="s">
        <v>824</v>
      </c>
      <c r="D9" s="272" t="s">
        <v>825</v>
      </c>
      <c r="E9" s="272" t="s">
        <v>826</v>
      </c>
      <c r="F9" s="272" t="s">
        <v>827</v>
      </c>
    </row>
    <row r="10" spans="1:6" ht="54.75" customHeight="1">
      <c r="A10" s="272"/>
      <c r="B10" s="272"/>
      <c r="C10" s="272"/>
      <c r="D10" s="272"/>
      <c r="E10" s="272"/>
      <c r="F10" s="272"/>
    </row>
    <row r="11" spans="1:6" s="7" customFormat="1" ht="13.5">
      <c r="A11" s="20"/>
      <c r="B11" s="230" t="s">
        <v>601</v>
      </c>
      <c r="C11" s="29"/>
      <c r="D11" s="29"/>
      <c r="E11" s="6"/>
      <c r="F11" s="12"/>
    </row>
    <row r="12" spans="1:6" s="7" customFormat="1" ht="13.5">
      <c r="A12" s="20">
        <v>1</v>
      </c>
      <c r="B12" s="225" t="s">
        <v>734</v>
      </c>
      <c r="C12" s="113" t="s">
        <v>828</v>
      </c>
      <c r="D12" s="10">
        <v>70</v>
      </c>
      <c r="E12" s="6"/>
      <c r="F12" s="12"/>
    </row>
    <row r="13" spans="1:6" s="7" customFormat="1" ht="13.5">
      <c r="A13" s="20">
        <v>2</v>
      </c>
      <c r="B13" s="225" t="s">
        <v>869</v>
      </c>
      <c r="C13" s="113" t="s">
        <v>967</v>
      </c>
      <c r="D13" s="10">
        <v>4</v>
      </c>
      <c r="E13" s="6"/>
      <c r="F13" s="12"/>
    </row>
    <row r="14" spans="1:6" s="7" customFormat="1" ht="13.5">
      <c r="A14" s="20">
        <v>3</v>
      </c>
      <c r="B14" s="110" t="s">
        <v>414</v>
      </c>
      <c r="C14" s="113" t="s">
        <v>967</v>
      </c>
      <c r="D14" s="10">
        <v>1</v>
      </c>
      <c r="E14" s="6"/>
      <c r="F14" s="12"/>
    </row>
    <row r="15" spans="1:6" s="7" customFormat="1" ht="13.5">
      <c r="A15" s="20">
        <v>4</v>
      </c>
      <c r="B15" s="110" t="s">
        <v>415</v>
      </c>
      <c r="C15" s="113" t="s">
        <v>966</v>
      </c>
      <c r="D15" s="10">
        <v>4</v>
      </c>
      <c r="E15" s="6"/>
      <c r="F15" s="12"/>
    </row>
    <row r="16" spans="1:6" s="7" customFormat="1" ht="13.5">
      <c r="A16" s="20">
        <v>5</v>
      </c>
      <c r="B16" s="226" t="s">
        <v>870</v>
      </c>
      <c r="C16" s="20" t="s">
        <v>828</v>
      </c>
      <c r="D16" s="20">
        <v>55</v>
      </c>
      <c r="E16" s="6"/>
      <c r="F16" s="12"/>
    </row>
    <row r="17" spans="1:6" s="7" customFormat="1" ht="13.5">
      <c r="A17" s="20">
        <v>6</v>
      </c>
      <c r="B17" s="226" t="s">
        <v>871</v>
      </c>
      <c r="C17" s="20" t="s">
        <v>828</v>
      </c>
      <c r="D17" s="20">
        <v>22</v>
      </c>
      <c r="E17" s="6"/>
      <c r="F17" s="12"/>
    </row>
    <row r="18" spans="1:6" s="7" customFormat="1" ht="13.5">
      <c r="A18" s="20">
        <v>7</v>
      </c>
      <c r="B18" s="226" t="s">
        <v>872</v>
      </c>
      <c r="C18" s="20" t="s">
        <v>828</v>
      </c>
      <c r="D18" s="20">
        <v>23</v>
      </c>
      <c r="E18" s="6"/>
      <c r="F18" s="12"/>
    </row>
    <row r="19" spans="1:6" s="7" customFormat="1" ht="26.25">
      <c r="A19" s="20">
        <v>8</v>
      </c>
      <c r="B19" s="235" t="s">
        <v>873</v>
      </c>
      <c r="C19" s="20" t="s">
        <v>524</v>
      </c>
      <c r="D19" s="20">
        <v>3</v>
      </c>
      <c r="E19" s="6"/>
      <c r="F19" s="12"/>
    </row>
    <row r="20" spans="1:6" s="7" customFormat="1" ht="26.25">
      <c r="A20" s="20">
        <v>9</v>
      </c>
      <c r="B20" s="235" t="s">
        <v>874</v>
      </c>
      <c r="C20" s="20" t="s">
        <v>524</v>
      </c>
      <c r="D20" s="20">
        <v>3</v>
      </c>
      <c r="E20" s="36"/>
      <c r="F20" s="40"/>
    </row>
    <row r="21" spans="1:6" s="7" customFormat="1" ht="12.75" customHeight="1">
      <c r="A21" s="20">
        <v>10</v>
      </c>
      <c r="B21" s="235" t="s">
        <v>875</v>
      </c>
      <c r="C21" s="20" t="s">
        <v>524</v>
      </c>
      <c r="D21" s="20">
        <v>1</v>
      </c>
      <c r="E21" s="105"/>
      <c r="F21" s="76"/>
    </row>
    <row r="22" spans="1:6" ht="12.75" customHeight="1">
      <c r="A22" s="20">
        <v>11</v>
      </c>
      <c r="B22" s="235" t="s">
        <v>876</v>
      </c>
      <c r="C22" s="20" t="s">
        <v>524</v>
      </c>
      <c r="D22" s="20">
        <v>2</v>
      </c>
      <c r="E22" s="37"/>
      <c r="F22" s="37"/>
    </row>
    <row r="23" spans="1:6" ht="12.75" customHeight="1">
      <c r="A23" s="20">
        <v>12</v>
      </c>
      <c r="B23" s="54" t="s">
        <v>416</v>
      </c>
      <c r="C23" s="20" t="s">
        <v>524</v>
      </c>
      <c r="D23" s="20">
        <v>1</v>
      </c>
      <c r="E23" s="37"/>
      <c r="F23" s="37"/>
    </row>
    <row r="24" spans="1:6" ht="12.75" customHeight="1">
      <c r="A24" s="20">
        <v>13</v>
      </c>
      <c r="B24" s="54" t="s">
        <v>417</v>
      </c>
      <c r="C24" s="20" t="s">
        <v>524</v>
      </c>
      <c r="D24" s="20">
        <v>1</v>
      </c>
      <c r="E24" s="37"/>
      <c r="F24" s="37"/>
    </row>
    <row r="25" spans="1:6" ht="12.75" customHeight="1">
      <c r="A25" s="20">
        <v>14</v>
      </c>
      <c r="B25" s="225" t="s">
        <v>740</v>
      </c>
      <c r="C25" s="20" t="s">
        <v>828</v>
      </c>
      <c r="D25" s="20">
        <v>100</v>
      </c>
      <c r="E25" s="37"/>
      <c r="F25" s="37"/>
    </row>
    <row r="26" spans="1:6" ht="12.75" customHeight="1">
      <c r="A26" s="20">
        <v>15</v>
      </c>
      <c r="B26" s="15" t="s">
        <v>741</v>
      </c>
      <c r="C26" s="20" t="s">
        <v>828</v>
      </c>
      <c r="D26" s="10">
        <v>100</v>
      </c>
      <c r="E26" s="37"/>
      <c r="F26" s="37"/>
    </row>
    <row r="27" spans="1:6" ht="12.75">
      <c r="A27" s="20">
        <v>16</v>
      </c>
      <c r="B27" s="116" t="s">
        <v>519</v>
      </c>
      <c r="C27" s="113" t="s">
        <v>524</v>
      </c>
      <c r="D27" s="113">
        <v>1</v>
      </c>
      <c r="E27" s="37"/>
      <c r="F27" s="37"/>
    </row>
    <row r="28" spans="1:6" ht="25.5">
      <c r="A28" s="20">
        <v>17</v>
      </c>
      <c r="B28" s="19" t="s">
        <v>418</v>
      </c>
      <c r="C28" s="20" t="s">
        <v>513</v>
      </c>
      <c r="D28" s="10">
        <v>48</v>
      </c>
      <c r="E28" s="37"/>
      <c r="F28" s="37"/>
    </row>
    <row r="29" spans="1:6" ht="12.75" customHeight="1">
      <c r="A29" s="20">
        <v>18</v>
      </c>
      <c r="B29" s="16" t="s">
        <v>853</v>
      </c>
      <c r="C29" s="20" t="s">
        <v>831</v>
      </c>
      <c r="D29" s="104">
        <v>94</v>
      </c>
      <c r="E29" s="37"/>
      <c r="F29" s="37"/>
    </row>
    <row r="30" spans="1:6" ht="12.75" customHeight="1">
      <c r="A30" s="20">
        <v>19</v>
      </c>
      <c r="B30" s="16" t="s">
        <v>854</v>
      </c>
      <c r="C30" s="20" t="s">
        <v>831</v>
      </c>
      <c r="D30" s="104">
        <v>3</v>
      </c>
      <c r="E30" s="37"/>
      <c r="F30" s="37"/>
    </row>
    <row r="31" spans="1:6" ht="12.75">
      <c r="A31" s="20">
        <v>20</v>
      </c>
      <c r="B31" s="19" t="s">
        <v>855</v>
      </c>
      <c r="C31" s="20" t="s">
        <v>831</v>
      </c>
      <c r="D31" s="104">
        <v>86</v>
      </c>
      <c r="E31" s="37"/>
      <c r="F31" s="37"/>
    </row>
    <row r="32" spans="1:6" ht="12.75">
      <c r="A32" s="20">
        <v>21</v>
      </c>
      <c r="B32" s="100" t="s">
        <v>856</v>
      </c>
      <c r="C32" s="67" t="s">
        <v>831</v>
      </c>
      <c r="D32" s="114">
        <v>86</v>
      </c>
      <c r="E32" s="37"/>
      <c r="F32" s="37"/>
    </row>
    <row r="33" spans="1:6" ht="12.75">
      <c r="A33" s="20">
        <v>22</v>
      </c>
      <c r="B33" s="106" t="s">
        <v>971</v>
      </c>
      <c r="C33" s="20" t="s">
        <v>831</v>
      </c>
      <c r="D33" s="104">
        <v>97</v>
      </c>
      <c r="E33" s="90"/>
      <c r="F33" s="90"/>
    </row>
    <row r="34" spans="1:6" ht="12.75">
      <c r="A34" s="20">
        <v>23</v>
      </c>
      <c r="B34" s="106" t="s">
        <v>857</v>
      </c>
      <c r="C34" s="20" t="s">
        <v>831</v>
      </c>
      <c r="D34" s="14">
        <v>11</v>
      </c>
      <c r="E34" s="37"/>
      <c r="F34" s="37"/>
    </row>
    <row r="35" spans="1:6" ht="25.5">
      <c r="A35" s="20">
        <v>24</v>
      </c>
      <c r="B35" s="101" t="s">
        <v>858</v>
      </c>
      <c r="C35" s="20" t="s">
        <v>966</v>
      </c>
      <c r="D35" s="20">
        <v>4</v>
      </c>
      <c r="E35" s="37"/>
      <c r="F35" s="37"/>
    </row>
    <row r="37" ht="12.75">
      <c r="B37" s="262" t="s">
        <v>505</v>
      </c>
    </row>
    <row r="38" spans="1:6" ht="62.25" customHeight="1">
      <c r="A38" s="1">
        <v>1</v>
      </c>
      <c r="B38" s="269" t="s">
        <v>504</v>
      </c>
      <c r="C38" s="269"/>
      <c r="D38" s="269"/>
      <c r="E38" s="269"/>
      <c r="F38" s="269"/>
    </row>
    <row r="39" spans="1:6" ht="62.25" customHeight="1">
      <c r="A39" s="1">
        <v>2</v>
      </c>
      <c r="B39" s="268" t="s">
        <v>652</v>
      </c>
      <c r="C39" s="268"/>
      <c r="D39" s="268"/>
      <c r="E39" s="268"/>
      <c r="F39" s="268"/>
    </row>
    <row r="41" ht="12.75">
      <c r="B41" s="1" t="s">
        <v>1036</v>
      </c>
    </row>
    <row r="42" ht="12.75">
      <c r="B42" s="1" t="s">
        <v>1030</v>
      </c>
    </row>
  </sheetData>
  <sheetProtection/>
  <mergeCells count="10">
    <mergeCell ref="B39:F39"/>
    <mergeCell ref="B38:F38"/>
    <mergeCell ref="A1:F1"/>
    <mergeCell ref="A2:F2"/>
    <mergeCell ref="A9:A10"/>
    <mergeCell ref="B9:B10"/>
    <mergeCell ref="C9:C10"/>
    <mergeCell ref="D9:D10"/>
    <mergeCell ref="E9:E10"/>
    <mergeCell ref="F9:F10"/>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O61"/>
  <sheetViews>
    <sheetView zoomScalePageLayoutView="0" workbookViewId="0" topLeftCell="A43">
      <selection activeCell="J25" sqref="J25"/>
    </sheetView>
  </sheetViews>
  <sheetFormatPr defaultColWidth="9.140625" defaultRowHeight="12.75"/>
  <cols>
    <col min="1" max="1" width="4.28125" style="1" customWidth="1"/>
    <col min="2" max="2" width="47.7109375" style="1" customWidth="1"/>
    <col min="3" max="3" width="10.140625" style="1" customWidth="1"/>
    <col min="4" max="4" width="9.28125" style="2" customWidth="1"/>
    <col min="5" max="5" width="9.140625" style="1" customWidth="1"/>
    <col min="6" max="6" width="9.7109375" style="1" customWidth="1"/>
    <col min="7" max="16384" width="9.140625" style="1" customWidth="1"/>
  </cols>
  <sheetData>
    <row r="1" spans="1:6" ht="12.75">
      <c r="A1" s="270" t="s">
        <v>419</v>
      </c>
      <c r="B1" s="270"/>
      <c r="C1" s="270"/>
      <c r="D1" s="270"/>
      <c r="E1" s="270"/>
      <c r="F1" s="270"/>
    </row>
    <row r="2" spans="1:15" ht="12.75">
      <c r="A2" s="273" t="s">
        <v>420</v>
      </c>
      <c r="B2" s="273"/>
      <c r="C2" s="273"/>
      <c r="D2" s="273"/>
      <c r="E2" s="273"/>
      <c r="F2" s="273"/>
      <c r="G2" s="73"/>
      <c r="H2" s="73"/>
      <c r="I2" s="73"/>
      <c r="J2" s="73"/>
      <c r="K2" s="91"/>
      <c r="L2" s="91"/>
      <c r="M2" s="91"/>
      <c r="N2" s="103"/>
      <c r="O2" s="103"/>
    </row>
    <row r="4" spans="2:6" ht="13.5" customHeight="1">
      <c r="B4" s="30" t="s">
        <v>535</v>
      </c>
      <c r="C4" s="39"/>
      <c r="D4" s="39"/>
      <c r="E4" s="39"/>
      <c r="F4" s="39"/>
    </row>
    <row r="5" ht="12.75">
      <c r="B5" s="29" t="s">
        <v>536</v>
      </c>
    </row>
    <row r="6" ht="12.75">
      <c r="B6" s="29" t="s">
        <v>537</v>
      </c>
    </row>
    <row r="7" ht="12.75">
      <c r="B7" s="29" t="s">
        <v>1337</v>
      </c>
    </row>
    <row r="9" spans="1:6" ht="13.5" customHeight="1">
      <c r="A9" s="272" t="s">
        <v>822</v>
      </c>
      <c r="B9" s="272" t="s">
        <v>823</v>
      </c>
      <c r="C9" s="272" t="s">
        <v>824</v>
      </c>
      <c r="D9" s="272" t="s">
        <v>825</v>
      </c>
      <c r="E9" s="272" t="s">
        <v>826</v>
      </c>
      <c r="F9" s="272" t="s">
        <v>827</v>
      </c>
    </row>
    <row r="10" spans="1:6" ht="54.75" customHeight="1">
      <c r="A10" s="272"/>
      <c r="B10" s="272"/>
      <c r="C10" s="272"/>
      <c r="D10" s="272"/>
      <c r="E10" s="272"/>
      <c r="F10" s="272"/>
    </row>
    <row r="11" spans="1:6" s="7" customFormat="1" ht="13.5">
      <c r="A11" s="5"/>
      <c r="B11" s="241" t="s">
        <v>421</v>
      </c>
      <c r="C11" s="242"/>
      <c r="D11" s="108"/>
      <c r="E11" s="6"/>
      <c r="F11" s="12"/>
    </row>
    <row r="12" spans="1:6" s="7" customFormat="1" ht="13.5">
      <c r="A12" s="20">
        <v>1</v>
      </c>
      <c r="B12" s="81" t="s">
        <v>687</v>
      </c>
      <c r="C12" s="25" t="s">
        <v>828</v>
      </c>
      <c r="D12" s="31">
        <v>15</v>
      </c>
      <c r="E12" s="6"/>
      <c r="F12" s="12"/>
    </row>
    <row r="13" spans="1:6" s="7" customFormat="1" ht="13.5">
      <c r="A13" s="20">
        <v>2</v>
      </c>
      <c r="B13" s="81" t="s">
        <v>688</v>
      </c>
      <c r="C13" s="25" t="s">
        <v>828</v>
      </c>
      <c r="D13" s="31">
        <v>54</v>
      </c>
      <c r="E13" s="6"/>
      <c r="F13" s="12"/>
    </row>
    <row r="14" spans="1:6" s="7" customFormat="1" ht="13.5">
      <c r="A14" s="20">
        <v>3</v>
      </c>
      <c r="B14" s="81" t="s">
        <v>689</v>
      </c>
      <c r="C14" s="25" t="s">
        <v>934</v>
      </c>
      <c r="D14" s="31">
        <v>4</v>
      </c>
      <c r="E14" s="6"/>
      <c r="F14" s="12"/>
    </row>
    <row r="15" spans="1:6" s="7" customFormat="1" ht="13.5">
      <c r="A15" s="20">
        <v>4</v>
      </c>
      <c r="B15" s="81" t="s">
        <v>690</v>
      </c>
      <c r="C15" s="25" t="s">
        <v>934</v>
      </c>
      <c r="D15" s="31">
        <v>11</v>
      </c>
      <c r="E15" s="6"/>
      <c r="F15" s="12"/>
    </row>
    <row r="16" spans="1:6" s="7" customFormat="1" ht="15.75">
      <c r="A16" s="20">
        <v>5</v>
      </c>
      <c r="B16" s="95" t="s">
        <v>422</v>
      </c>
      <c r="C16" s="25" t="s">
        <v>934</v>
      </c>
      <c r="D16" s="31">
        <v>2</v>
      </c>
      <c r="E16" s="6"/>
      <c r="F16" s="12"/>
    </row>
    <row r="17" spans="1:6" s="7" customFormat="1" ht="13.5">
      <c r="A17" s="20">
        <v>6</v>
      </c>
      <c r="B17" s="95" t="s">
        <v>691</v>
      </c>
      <c r="C17" s="25" t="s">
        <v>934</v>
      </c>
      <c r="D17" s="31">
        <v>1</v>
      </c>
      <c r="E17" s="6"/>
      <c r="F17" s="12"/>
    </row>
    <row r="18" spans="1:6" s="7" customFormat="1" ht="13.5">
      <c r="A18" s="20">
        <v>7</v>
      </c>
      <c r="B18" s="95" t="s">
        <v>692</v>
      </c>
      <c r="C18" s="25" t="s">
        <v>934</v>
      </c>
      <c r="D18" s="31">
        <v>3</v>
      </c>
      <c r="E18" s="6"/>
      <c r="F18" s="12"/>
    </row>
    <row r="19" spans="1:6" s="7" customFormat="1" ht="13.5">
      <c r="A19" s="20">
        <v>8</v>
      </c>
      <c r="B19" s="95" t="s">
        <v>693</v>
      </c>
      <c r="C19" s="25" t="s">
        <v>934</v>
      </c>
      <c r="D19" s="46">
        <v>1</v>
      </c>
      <c r="E19" s="6"/>
      <c r="F19" s="12"/>
    </row>
    <row r="20" spans="1:6" s="7" customFormat="1" ht="13.5">
      <c r="A20" s="20">
        <v>9</v>
      </c>
      <c r="B20" s="95" t="s">
        <v>694</v>
      </c>
      <c r="C20" s="25" t="s">
        <v>934</v>
      </c>
      <c r="D20" s="46">
        <v>1</v>
      </c>
      <c r="E20" s="36"/>
      <c r="F20" s="40"/>
    </row>
    <row r="21" spans="1:6" s="7" customFormat="1" ht="12.75" customHeight="1">
      <c r="A21" s="20">
        <v>10</v>
      </c>
      <c r="B21" s="95" t="s">
        <v>423</v>
      </c>
      <c r="C21" s="25" t="s">
        <v>934</v>
      </c>
      <c r="D21" s="46">
        <v>1</v>
      </c>
      <c r="E21" s="105"/>
      <c r="F21" s="76"/>
    </row>
    <row r="22" spans="1:6" ht="12.75" customHeight="1">
      <c r="A22" s="20">
        <v>11</v>
      </c>
      <c r="B22" s="95" t="s">
        <v>424</v>
      </c>
      <c r="C22" s="25" t="s">
        <v>934</v>
      </c>
      <c r="D22" s="46">
        <v>1</v>
      </c>
      <c r="E22" s="37"/>
      <c r="F22" s="37"/>
    </row>
    <row r="23" spans="1:6" ht="12.75" customHeight="1">
      <c r="A23" s="20">
        <v>12</v>
      </c>
      <c r="B23" s="95" t="s">
        <v>425</v>
      </c>
      <c r="C23" s="25" t="s">
        <v>934</v>
      </c>
      <c r="D23" s="46">
        <v>1</v>
      </c>
      <c r="E23" s="37"/>
      <c r="F23" s="37"/>
    </row>
    <row r="24" spans="1:6" ht="12.75" customHeight="1">
      <c r="A24" s="20">
        <v>13</v>
      </c>
      <c r="B24" s="95" t="s">
        <v>426</v>
      </c>
      <c r="C24" s="25" t="s">
        <v>934</v>
      </c>
      <c r="D24" s="46">
        <v>1</v>
      </c>
      <c r="E24" s="37"/>
      <c r="F24" s="37"/>
    </row>
    <row r="25" spans="1:6" ht="12.75" customHeight="1">
      <c r="A25" s="20">
        <v>14</v>
      </c>
      <c r="B25" s="95" t="s">
        <v>427</v>
      </c>
      <c r="C25" s="25" t="s">
        <v>524</v>
      </c>
      <c r="D25" s="46">
        <v>1</v>
      </c>
      <c r="E25" s="37"/>
      <c r="F25" s="37"/>
    </row>
    <row r="26" spans="1:6" ht="12.75" customHeight="1">
      <c r="A26" s="20">
        <v>15</v>
      </c>
      <c r="B26" s="95" t="s">
        <v>482</v>
      </c>
      <c r="C26" s="25" t="s">
        <v>828</v>
      </c>
      <c r="D26" s="46">
        <v>69</v>
      </c>
      <c r="E26" s="37"/>
      <c r="F26" s="37"/>
    </row>
    <row r="27" spans="1:6" ht="12.75">
      <c r="A27" s="20">
        <v>16</v>
      </c>
      <c r="B27" s="95" t="s">
        <v>428</v>
      </c>
      <c r="C27" s="25" t="s">
        <v>524</v>
      </c>
      <c r="D27" s="31">
        <v>1</v>
      </c>
      <c r="E27" s="37"/>
      <c r="F27" s="37"/>
    </row>
    <row r="28" spans="1:6" ht="12.75">
      <c r="A28" s="20">
        <v>17</v>
      </c>
      <c r="B28" s="95" t="s">
        <v>483</v>
      </c>
      <c r="C28" s="25" t="s">
        <v>828</v>
      </c>
      <c r="D28" s="31">
        <v>2</v>
      </c>
      <c r="E28" s="37"/>
      <c r="F28" s="37"/>
    </row>
    <row r="29" spans="1:6" ht="12.75">
      <c r="A29" s="20">
        <v>18</v>
      </c>
      <c r="B29" s="95" t="s">
        <v>429</v>
      </c>
      <c r="C29" s="25" t="s">
        <v>832</v>
      </c>
      <c r="D29" s="31">
        <v>1</v>
      </c>
      <c r="E29" s="37"/>
      <c r="F29" s="37"/>
    </row>
    <row r="30" spans="1:6" ht="12.75">
      <c r="A30" s="20">
        <v>19</v>
      </c>
      <c r="B30" s="95" t="s">
        <v>430</v>
      </c>
      <c r="C30" s="25" t="s">
        <v>832</v>
      </c>
      <c r="D30" s="31">
        <v>1</v>
      </c>
      <c r="E30" s="37"/>
      <c r="F30" s="37"/>
    </row>
    <row r="31" spans="1:6" ht="12.75">
      <c r="A31" s="20">
        <v>20</v>
      </c>
      <c r="B31" s="95" t="s">
        <v>431</v>
      </c>
      <c r="C31" s="25" t="s">
        <v>832</v>
      </c>
      <c r="D31" s="31">
        <v>1</v>
      </c>
      <c r="E31" s="37"/>
      <c r="F31" s="37"/>
    </row>
    <row r="32" spans="1:6" ht="12.75" customHeight="1">
      <c r="A32" s="20">
        <v>21</v>
      </c>
      <c r="B32" s="95" t="s">
        <v>432</v>
      </c>
      <c r="C32" s="243" t="s">
        <v>832</v>
      </c>
      <c r="D32" s="31">
        <v>2</v>
      </c>
      <c r="E32" s="37"/>
      <c r="F32" s="37"/>
    </row>
    <row r="33" spans="1:6" ht="12.75">
      <c r="A33" s="20">
        <v>22</v>
      </c>
      <c r="B33" s="95" t="s">
        <v>695</v>
      </c>
      <c r="C33" s="25" t="s">
        <v>831</v>
      </c>
      <c r="D33" s="31">
        <v>0.3</v>
      </c>
      <c r="E33" s="37"/>
      <c r="F33" s="37"/>
    </row>
    <row r="34" spans="1:6" ht="12.75">
      <c r="A34" s="20">
        <v>23</v>
      </c>
      <c r="B34" s="95" t="s">
        <v>484</v>
      </c>
      <c r="C34" s="25" t="s">
        <v>832</v>
      </c>
      <c r="D34" s="31">
        <v>0.4</v>
      </c>
      <c r="E34" s="37"/>
      <c r="F34" s="37"/>
    </row>
    <row r="35" spans="1:6" ht="12.75">
      <c r="A35" s="20">
        <v>24</v>
      </c>
      <c r="B35" s="244" t="s">
        <v>433</v>
      </c>
      <c r="C35" s="25" t="s">
        <v>831</v>
      </c>
      <c r="D35" s="31">
        <v>26</v>
      </c>
      <c r="E35" s="37"/>
      <c r="F35" s="37"/>
    </row>
    <row r="36" spans="1:6" ht="12.75">
      <c r="A36" s="20">
        <v>25</v>
      </c>
      <c r="B36" s="15" t="s">
        <v>519</v>
      </c>
      <c r="C36" s="147" t="s">
        <v>524</v>
      </c>
      <c r="D36" s="31">
        <v>1</v>
      </c>
      <c r="E36" s="37"/>
      <c r="F36" s="37"/>
    </row>
    <row r="37" spans="1:6" ht="12.75">
      <c r="A37" s="20"/>
      <c r="B37" s="245" t="s">
        <v>434</v>
      </c>
      <c r="C37" s="25"/>
      <c r="D37" s="246"/>
      <c r="E37" s="37"/>
      <c r="F37" s="37"/>
    </row>
    <row r="38" spans="1:6" ht="25.5">
      <c r="A38" s="20">
        <v>1</v>
      </c>
      <c r="B38" s="199" t="s">
        <v>435</v>
      </c>
      <c r="C38" s="25" t="s">
        <v>828</v>
      </c>
      <c r="D38" s="31">
        <v>15</v>
      </c>
      <c r="E38" s="37"/>
      <c r="F38" s="37"/>
    </row>
    <row r="39" spans="1:6" ht="25.5">
      <c r="A39" s="20">
        <v>2</v>
      </c>
      <c r="B39" s="199" t="s">
        <v>436</v>
      </c>
      <c r="C39" s="25" t="s">
        <v>828</v>
      </c>
      <c r="D39" s="31">
        <v>54</v>
      </c>
      <c r="E39" s="37"/>
      <c r="F39" s="37"/>
    </row>
    <row r="40" spans="1:6" ht="12.75">
      <c r="A40" s="20">
        <v>3</v>
      </c>
      <c r="B40" s="81" t="s">
        <v>437</v>
      </c>
      <c r="C40" s="25" t="s">
        <v>828</v>
      </c>
      <c r="D40" s="31">
        <v>4</v>
      </c>
      <c r="E40" s="37"/>
      <c r="F40" s="37"/>
    </row>
    <row r="41" spans="1:6" ht="12.75">
      <c r="A41" s="20">
        <v>4</v>
      </c>
      <c r="B41" s="81" t="s">
        <v>488</v>
      </c>
      <c r="C41" s="25" t="s">
        <v>832</v>
      </c>
      <c r="D41" s="31">
        <v>2</v>
      </c>
      <c r="E41" s="37"/>
      <c r="F41" s="37"/>
    </row>
    <row r="42" spans="1:6" ht="12.75">
      <c r="A42" s="20">
        <v>5</v>
      </c>
      <c r="B42" s="81" t="s">
        <v>489</v>
      </c>
      <c r="C42" s="25" t="s">
        <v>832</v>
      </c>
      <c r="D42" s="31">
        <v>2</v>
      </c>
      <c r="E42" s="37"/>
      <c r="F42" s="37"/>
    </row>
    <row r="43" spans="1:6" ht="12.75">
      <c r="A43" s="20">
        <v>6</v>
      </c>
      <c r="B43" s="95" t="s">
        <v>490</v>
      </c>
      <c r="C43" s="25" t="s">
        <v>832</v>
      </c>
      <c r="D43" s="31">
        <v>2</v>
      </c>
      <c r="E43" s="37"/>
      <c r="F43" s="37"/>
    </row>
    <row r="44" spans="1:6" ht="12.75">
      <c r="A44" s="20">
        <v>7</v>
      </c>
      <c r="B44" s="95" t="s">
        <v>486</v>
      </c>
      <c r="C44" s="25" t="s">
        <v>831</v>
      </c>
      <c r="D44" s="31">
        <v>70</v>
      </c>
      <c r="E44" s="37"/>
      <c r="F44" s="37"/>
    </row>
    <row r="45" spans="1:6" ht="12.75">
      <c r="A45" s="20">
        <v>8</v>
      </c>
      <c r="B45" s="95" t="s">
        <v>487</v>
      </c>
      <c r="C45" s="25" t="s">
        <v>831</v>
      </c>
      <c r="D45" s="31">
        <v>8</v>
      </c>
      <c r="E45" s="37"/>
      <c r="F45" s="37"/>
    </row>
    <row r="46" spans="1:6" ht="12.75">
      <c r="A46" s="20">
        <v>9</v>
      </c>
      <c r="B46" s="95" t="s">
        <v>485</v>
      </c>
      <c r="C46" s="25" t="s">
        <v>831</v>
      </c>
      <c r="D46" s="31">
        <v>4</v>
      </c>
      <c r="E46" s="37"/>
      <c r="F46" s="37"/>
    </row>
    <row r="47" spans="1:6" ht="25.5">
      <c r="A47" s="20">
        <v>10</v>
      </c>
      <c r="B47" s="199" t="s">
        <v>438</v>
      </c>
      <c r="C47" s="25" t="s">
        <v>831</v>
      </c>
      <c r="D47" s="31">
        <v>26</v>
      </c>
      <c r="E47" s="37"/>
      <c r="F47" s="37"/>
    </row>
    <row r="48" spans="1:6" ht="25.5">
      <c r="A48" s="20">
        <v>11</v>
      </c>
      <c r="B48" s="199" t="s">
        <v>439</v>
      </c>
      <c r="C48" s="25" t="s">
        <v>831</v>
      </c>
      <c r="D48" s="31">
        <v>52</v>
      </c>
      <c r="E48" s="37"/>
      <c r="F48" s="37"/>
    </row>
    <row r="49" spans="1:6" ht="12.75">
      <c r="A49" s="20">
        <v>12</v>
      </c>
      <c r="B49" s="95" t="s">
        <v>440</v>
      </c>
      <c r="C49" s="25" t="s">
        <v>524</v>
      </c>
      <c r="D49" s="31">
        <v>4</v>
      </c>
      <c r="E49" s="37"/>
      <c r="F49" s="37"/>
    </row>
    <row r="50" spans="1:6" ht="12.75">
      <c r="A50" s="20">
        <v>13</v>
      </c>
      <c r="B50" s="95" t="s">
        <v>441</v>
      </c>
      <c r="C50" s="25" t="s">
        <v>828</v>
      </c>
      <c r="D50" s="31">
        <v>120</v>
      </c>
      <c r="E50" s="37"/>
      <c r="F50" s="37"/>
    </row>
    <row r="51" spans="1:6" ht="12.75">
      <c r="A51" s="20">
        <v>14</v>
      </c>
      <c r="B51" s="15" t="s">
        <v>491</v>
      </c>
      <c r="C51" s="147" t="s">
        <v>828</v>
      </c>
      <c r="D51" s="31">
        <v>69</v>
      </c>
      <c r="E51" s="37"/>
      <c r="F51" s="37"/>
    </row>
    <row r="52" spans="1:6" ht="12.75">
      <c r="A52" s="20">
        <v>15</v>
      </c>
      <c r="B52" s="15" t="s">
        <v>492</v>
      </c>
      <c r="C52" s="147" t="s">
        <v>524</v>
      </c>
      <c r="D52" s="31">
        <v>8</v>
      </c>
      <c r="E52" s="90"/>
      <c r="F52" s="90"/>
    </row>
    <row r="53" spans="1:6" ht="12.75">
      <c r="A53" s="20">
        <v>16</v>
      </c>
      <c r="B53" s="15" t="s">
        <v>741</v>
      </c>
      <c r="C53" s="147" t="s">
        <v>828</v>
      </c>
      <c r="D53" s="31">
        <v>69</v>
      </c>
      <c r="E53" s="37"/>
      <c r="F53" s="37"/>
    </row>
    <row r="54" spans="1:6" ht="12.75">
      <c r="A54" s="20">
        <v>17</v>
      </c>
      <c r="B54" s="15" t="s">
        <v>493</v>
      </c>
      <c r="C54" s="147" t="s">
        <v>966</v>
      </c>
      <c r="D54" s="31">
        <v>4</v>
      </c>
      <c r="E54" s="37"/>
      <c r="F54" s="37"/>
    </row>
    <row r="56" ht="12.75">
      <c r="B56" s="262" t="s">
        <v>505</v>
      </c>
    </row>
    <row r="57" spans="1:6" ht="64.5" customHeight="1">
      <c r="A57" s="1">
        <v>1</v>
      </c>
      <c r="B57" s="269" t="s">
        <v>504</v>
      </c>
      <c r="C57" s="269"/>
      <c r="D57" s="269"/>
      <c r="E57" s="269"/>
      <c r="F57" s="269"/>
    </row>
    <row r="58" spans="1:6" ht="64.5" customHeight="1">
      <c r="A58" s="1">
        <v>2</v>
      </c>
      <c r="B58" s="268" t="s">
        <v>652</v>
      </c>
      <c r="C58" s="268"/>
      <c r="D58" s="268"/>
      <c r="E58" s="268"/>
      <c r="F58" s="268"/>
    </row>
    <row r="60" ht="12.75">
      <c r="B60" s="1" t="s">
        <v>1028</v>
      </c>
    </row>
    <row r="61" ht="12.75">
      <c r="B61" s="1" t="s">
        <v>1032</v>
      </c>
    </row>
  </sheetData>
  <sheetProtection/>
  <mergeCells count="10">
    <mergeCell ref="B58:F58"/>
    <mergeCell ref="B57:F57"/>
    <mergeCell ref="A1:F1"/>
    <mergeCell ref="A2:F2"/>
    <mergeCell ref="A9:A10"/>
    <mergeCell ref="B9:B10"/>
    <mergeCell ref="C9:C10"/>
    <mergeCell ref="D9:D10"/>
    <mergeCell ref="E9:E10"/>
    <mergeCell ref="F9:F10"/>
  </mergeCells>
  <printOptions/>
  <pageMargins left="0.75" right="0.49" top="0.3" bottom="0.3" header="0.23" footer="0.2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O30"/>
  <sheetViews>
    <sheetView zoomScalePageLayoutView="0" workbookViewId="0" topLeftCell="A13">
      <selection activeCell="H12" sqref="H12"/>
    </sheetView>
  </sheetViews>
  <sheetFormatPr defaultColWidth="9.140625" defaultRowHeight="12.75"/>
  <cols>
    <col min="1" max="1" width="4.28125" style="1" customWidth="1"/>
    <col min="2" max="2" width="43.00390625" style="1" customWidth="1"/>
    <col min="3" max="3" width="10.140625" style="1" customWidth="1"/>
    <col min="4" max="4" width="9.28125" style="2" customWidth="1"/>
    <col min="5" max="16384" width="9.140625" style="1" customWidth="1"/>
  </cols>
  <sheetData>
    <row r="1" spans="1:6" ht="12.75">
      <c r="A1" s="270" t="s">
        <v>442</v>
      </c>
      <c r="B1" s="270"/>
      <c r="C1" s="270"/>
      <c r="D1" s="270"/>
      <c r="E1" s="270"/>
      <c r="F1" s="270"/>
    </row>
    <row r="2" spans="1:15" ht="12.75">
      <c r="A2" s="273" t="s">
        <v>443</v>
      </c>
      <c r="B2" s="273"/>
      <c r="C2" s="273"/>
      <c r="D2" s="273"/>
      <c r="E2" s="273"/>
      <c r="F2" s="273"/>
      <c r="G2" s="73"/>
      <c r="H2" s="73"/>
      <c r="I2" s="73"/>
      <c r="J2" s="73"/>
      <c r="K2" s="91"/>
      <c r="L2" s="91"/>
      <c r="M2" s="91"/>
      <c r="N2" s="103"/>
      <c r="O2" s="103"/>
    </row>
    <row r="4" spans="2:6" ht="13.5" customHeight="1">
      <c r="B4" s="30" t="s">
        <v>535</v>
      </c>
      <c r="C4" s="39"/>
      <c r="D4" s="39"/>
      <c r="E4" s="39"/>
      <c r="F4" s="39"/>
    </row>
    <row r="5" ht="12.75">
      <c r="B5" s="29" t="s">
        <v>536</v>
      </c>
    </row>
    <row r="6" ht="12.75">
      <c r="B6" s="29" t="s">
        <v>537</v>
      </c>
    </row>
    <row r="7" ht="12.75">
      <c r="B7" s="29" t="s">
        <v>1337</v>
      </c>
    </row>
    <row r="9" spans="1:6" ht="13.5" customHeight="1">
      <c r="A9" s="272" t="s">
        <v>822</v>
      </c>
      <c r="B9" s="272" t="s">
        <v>823</v>
      </c>
      <c r="C9" s="272" t="s">
        <v>824</v>
      </c>
      <c r="D9" s="272" t="s">
        <v>825</v>
      </c>
      <c r="E9" s="272" t="s">
        <v>826</v>
      </c>
      <c r="F9" s="272" t="s">
        <v>827</v>
      </c>
    </row>
    <row r="10" spans="1:6" ht="54.75" customHeight="1">
      <c r="A10" s="272"/>
      <c r="B10" s="272"/>
      <c r="C10" s="272"/>
      <c r="D10" s="272"/>
      <c r="E10" s="272"/>
      <c r="F10" s="272"/>
    </row>
    <row r="11" spans="1:6" s="7" customFormat="1" ht="26.25">
      <c r="A11" s="10">
        <v>1</v>
      </c>
      <c r="B11" s="101" t="s">
        <v>507</v>
      </c>
      <c r="C11" s="10" t="s">
        <v>513</v>
      </c>
      <c r="D11" s="102">
        <f>916-404</f>
        <v>512</v>
      </c>
      <c r="E11" s="6"/>
      <c r="F11" s="12"/>
    </row>
    <row r="12" spans="1:6" s="7" customFormat="1" ht="38.25">
      <c r="A12" s="10">
        <v>2</v>
      </c>
      <c r="B12" s="155" t="s">
        <v>444</v>
      </c>
      <c r="C12" s="156" t="s">
        <v>513</v>
      </c>
      <c r="D12" s="156">
        <v>375</v>
      </c>
      <c r="E12" s="6"/>
      <c r="F12" s="12"/>
    </row>
    <row r="13" spans="1:6" s="7" customFormat="1" ht="25.5">
      <c r="A13" s="10">
        <v>3</v>
      </c>
      <c r="B13" s="155" t="s">
        <v>445</v>
      </c>
      <c r="C13" s="156" t="s">
        <v>513</v>
      </c>
      <c r="D13" s="156">
        <v>460</v>
      </c>
      <c r="E13" s="6"/>
      <c r="F13" s="12"/>
    </row>
    <row r="14" spans="1:6" s="7" customFormat="1" ht="13.5">
      <c r="A14" s="10">
        <v>4</v>
      </c>
      <c r="B14" s="101" t="s">
        <v>508</v>
      </c>
      <c r="C14" s="156" t="s">
        <v>828</v>
      </c>
      <c r="D14" s="156">
        <v>60</v>
      </c>
      <c r="E14" s="6"/>
      <c r="F14" s="12"/>
    </row>
    <row r="15" spans="1:6" s="7" customFormat="1" ht="13.5">
      <c r="A15" s="10">
        <v>5</v>
      </c>
      <c r="B15" s="101" t="s">
        <v>509</v>
      </c>
      <c r="C15" s="156" t="s">
        <v>828</v>
      </c>
      <c r="D15" s="156">
        <v>41</v>
      </c>
      <c r="E15" s="6"/>
      <c r="F15" s="12"/>
    </row>
    <row r="16" spans="1:6" s="7" customFormat="1" ht="13.5">
      <c r="A16" s="10">
        <v>6</v>
      </c>
      <c r="B16" s="247" t="s">
        <v>446</v>
      </c>
      <c r="C16" s="248" t="s">
        <v>513</v>
      </c>
      <c r="D16" s="249">
        <v>25</v>
      </c>
      <c r="E16" s="6"/>
      <c r="F16" s="12"/>
    </row>
    <row r="17" spans="1:6" s="7" customFormat="1" ht="25.5">
      <c r="A17" s="10">
        <v>7</v>
      </c>
      <c r="B17" s="250" t="s">
        <v>447</v>
      </c>
      <c r="C17" s="249" t="s">
        <v>513</v>
      </c>
      <c r="D17" s="122">
        <v>29</v>
      </c>
      <c r="E17" s="6"/>
      <c r="F17" s="12"/>
    </row>
    <row r="18" spans="1:6" s="7" customFormat="1" ht="13.5">
      <c r="A18" s="10">
        <v>8</v>
      </c>
      <c r="B18" s="251" t="s">
        <v>448</v>
      </c>
      <c r="C18" s="252" t="s">
        <v>832</v>
      </c>
      <c r="D18" s="31">
        <v>5</v>
      </c>
      <c r="E18" s="6"/>
      <c r="F18" s="12"/>
    </row>
    <row r="19" spans="1:6" s="7" customFormat="1" ht="13.5">
      <c r="A19" s="10">
        <v>9</v>
      </c>
      <c r="B19" s="253" t="s">
        <v>449</v>
      </c>
      <c r="C19" s="252" t="s">
        <v>832</v>
      </c>
      <c r="D19" s="254">
        <v>4</v>
      </c>
      <c r="E19" s="6"/>
      <c r="F19" s="12"/>
    </row>
    <row r="20" spans="1:6" s="7" customFormat="1" ht="13.5">
      <c r="A20" s="10">
        <v>10</v>
      </c>
      <c r="B20" s="250" t="s">
        <v>450</v>
      </c>
      <c r="C20" s="252" t="s">
        <v>832</v>
      </c>
      <c r="D20" s="31">
        <v>12</v>
      </c>
      <c r="E20" s="36"/>
      <c r="F20" s="40"/>
    </row>
    <row r="21" spans="1:6" s="7" customFormat="1" ht="12.75" customHeight="1">
      <c r="A21" s="10">
        <v>11</v>
      </c>
      <c r="B21" s="255" t="s">
        <v>451</v>
      </c>
      <c r="C21" s="252" t="s">
        <v>452</v>
      </c>
      <c r="D21" s="62">
        <v>9</v>
      </c>
      <c r="E21" s="105"/>
      <c r="F21" s="76"/>
    </row>
    <row r="22" spans="1:6" ht="12.75" customHeight="1">
      <c r="A22" s="10">
        <v>12</v>
      </c>
      <c r="B22" s="255" t="s">
        <v>453</v>
      </c>
      <c r="C22" s="252" t="s">
        <v>452</v>
      </c>
      <c r="D22" s="62">
        <v>11</v>
      </c>
      <c r="E22" s="37"/>
      <c r="F22" s="37"/>
    </row>
    <row r="23" spans="1:6" ht="12.75" customHeight="1">
      <c r="A23" s="10">
        <v>13</v>
      </c>
      <c r="B23" s="255" t="s">
        <v>454</v>
      </c>
      <c r="C23" s="252" t="s">
        <v>455</v>
      </c>
      <c r="D23" s="62">
        <v>68</v>
      </c>
      <c r="E23" s="37"/>
      <c r="F23" s="37"/>
    </row>
    <row r="25" ht="12.75">
      <c r="B25" s="262" t="s">
        <v>505</v>
      </c>
    </row>
    <row r="26" spans="1:6" ht="52.5" customHeight="1">
      <c r="A26" s="1">
        <v>1</v>
      </c>
      <c r="B26" s="269" t="s">
        <v>504</v>
      </c>
      <c r="C26" s="269"/>
      <c r="D26" s="269"/>
      <c r="E26" s="269"/>
      <c r="F26" s="269"/>
    </row>
    <row r="27" spans="1:6" ht="52.5" customHeight="1">
      <c r="A27" s="1">
        <v>2</v>
      </c>
      <c r="B27" s="268" t="s">
        <v>652</v>
      </c>
      <c r="C27" s="268"/>
      <c r="D27" s="268"/>
      <c r="E27" s="268"/>
      <c r="F27" s="268"/>
    </row>
    <row r="29" ht="12.75">
      <c r="B29" s="1" t="s">
        <v>1037</v>
      </c>
    </row>
    <row r="30" ht="12.75">
      <c r="B30" s="1" t="s">
        <v>1027</v>
      </c>
    </row>
  </sheetData>
  <sheetProtection/>
  <mergeCells count="10">
    <mergeCell ref="B27:F27"/>
    <mergeCell ref="B26:F26"/>
    <mergeCell ref="A1:F1"/>
    <mergeCell ref="A2:F2"/>
    <mergeCell ref="A9:A10"/>
    <mergeCell ref="B9:B10"/>
    <mergeCell ref="C9:C10"/>
    <mergeCell ref="D9:D10"/>
    <mergeCell ref="E9:E10"/>
    <mergeCell ref="F9:F10"/>
  </mergeCells>
  <conditionalFormatting sqref="C16">
    <cfRule type="cellIs" priority="1" dxfId="0" operator="equal" stopIfTrue="1">
      <formula>0</formula>
    </cfRule>
    <cfRule type="expression" priority="2" dxfId="0" stopIfTrue="1">
      <formula>#DIV/0!</formula>
    </cfRule>
  </conditionalFormatting>
  <printOptions/>
  <pageMargins left="0.75" right="0.75" top="0.69"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276"/>
  <sheetViews>
    <sheetView tabSelected="1" zoomScalePageLayoutView="0" workbookViewId="0" topLeftCell="A1">
      <selection activeCell="E292" sqref="E292"/>
    </sheetView>
  </sheetViews>
  <sheetFormatPr defaultColWidth="9.140625" defaultRowHeight="12.75"/>
  <cols>
    <col min="1" max="1" width="5.00390625" style="1" customWidth="1"/>
    <col min="2" max="2" width="51.00390625" style="1" customWidth="1"/>
    <col min="3" max="3" width="9.140625" style="1" customWidth="1"/>
    <col min="4" max="4" width="8.8515625" style="2" customWidth="1"/>
    <col min="5" max="16384" width="9.140625" style="1" customWidth="1"/>
  </cols>
  <sheetData>
    <row r="1" spans="1:6" ht="12.75">
      <c r="A1" s="270" t="s">
        <v>1038</v>
      </c>
      <c r="B1" s="270"/>
      <c r="C1" s="270"/>
      <c r="D1" s="270"/>
      <c r="E1" s="270"/>
      <c r="F1" s="270"/>
    </row>
    <row r="2" spans="1:6" ht="12.75">
      <c r="A2" s="271" t="s">
        <v>1039</v>
      </c>
      <c r="B2" s="271"/>
      <c r="C2" s="271"/>
      <c r="D2" s="271"/>
      <c r="E2" s="271"/>
      <c r="F2" s="271"/>
    </row>
    <row r="4" spans="1:9" ht="12.75" customHeight="1">
      <c r="A4" s="3"/>
      <c r="B4" s="30" t="s">
        <v>535</v>
      </c>
      <c r="C4" s="30"/>
      <c r="D4" s="30"/>
      <c r="E4" s="30"/>
      <c r="F4" s="30"/>
      <c r="G4" s="3"/>
      <c r="H4" s="3"/>
      <c r="I4" s="3"/>
    </row>
    <row r="5" spans="2:6" ht="12.75">
      <c r="B5" s="29" t="s">
        <v>1040</v>
      </c>
      <c r="C5" s="29"/>
      <c r="D5" s="29"/>
      <c r="E5" s="29"/>
      <c r="F5" s="29"/>
    </row>
    <row r="6" spans="2:6" ht="12.75">
      <c r="B6" s="29" t="s">
        <v>537</v>
      </c>
      <c r="C6" s="29"/>
      <c r="D6" s="29"/>
      <c r="E6" s="29"/>
      <c r="F6" s="29"/>
    </row>
    <row r="7" spans="2:6" ht="12.75">
      <c r="B7" s="29" t="s">
        <v>1337</v>
      </c>
      <c r="C7" s="29"/>
      <c r="D7" s="29"/>
      <c r="E7" s="29"/>
      <c r="F7" s="29"/>
    </row>
    <row r="8" spans="6:7" ht="12.75">
      <c r="F8"/>
      <c r="G8"/>
    </row>
    <row r="9" spans="1:7" ht="13.5" customHeight="1">
      <c r="A9" s="272" t="s">
        <v>822</v>
      </c>
      <c r="B9" s="272" t="s">
        <v>823</v>
      </c>
      <c r="C9" s="272" t="s">
        <v>824</v>
      </c>
      <c r="D9" s="272" t="s">
        <v>825</v>
      </c>
      <c r="E9" s="272" t="s">
        <v>826</v>
      </c>
      <c r="F9" s="272" t="s">
        <v>827</v>
      </c>
      <c r="G9"/>
    </row>
    <row r="10" spans="1:7" ht="54.75" customHeight="1">
      <c r="A10" s="272"/>
      <c r="B10" s="272"/>
      <c r="C10" s="272"/>
      <c r="D10" s="272"/>
      <c r="E10" s="272"/>
      <c r="F10" s="272"/>
      <c r="G10"/>
    </row>
    <row r="11" spans="1:7" s="7" customFormat="1" ht="13.5">
      <c r="A11" s="56"/>
      <c r="B11" s="138" t="s">
        <v>968</v>
      </c>
      <c r="C11" s="139"/>
      <c r="D11" s="139"/>
      <c r="E11" s="6"/>
      <c r="F11" s="6"/>
      <c r="G11"/>
    </row>
    <row r="12" spans="1:7" s="7" customFormat="1" ht="25.5">
      <c r="A12" s="56">
        <v>1</v>
      </c>
      <c r="B12" s="70" t="s">
        <v>1041</v>
      </c>
      <c r="C12" s="51" t="s">
        <v>465</v>
      </c>
      <c r="D12" s="51">
        <v>3</v>
      </c>
      <c r="E12" s="6"/>
      <c r="F12" s="6"/>
      <c r="G12"/>
    </row>
    <row r="13" spans="1:7" s="7" customFormat="1" ht="13.5">
      <c r="A13" s="56">
        <v>2</v>
      </c>
      <c r="B13" s="70" t="s">
        <v>1042</v>
      </c>
      <c r="C13" s="51" t="s">
        <v>465</v>
      </c>
      <c r="D13" s="51">
        <v>1</v>
      </c>
      <c r="E13" s="6"/>
      <c r="F13" s="6"/>
      <c r="G13"/>
    </row>
    <row r="14" spans="1:7" s="7" customFormat="1" ht="13.5">
      <c r="A14" s="56">
        <v>3</v>
      </c>
      <c r="B14" s="70" t="s">
        <v>1043</v>
      </c>
      <c r="C14" s="51" t="s">
        <v>524</v>
      </c>
      <c r="D14" s="51">
        <v>1</v>
      </c>
      <c r="E14" s="6"/>
      <c r="F14" s="6"/>
      <c r="G14"/>
    </row>
    <row r="15" spans="1:7" s="7" customFormat="1" ht="13.5">
      <c r="A15" s="56">
        <v>4</v>
      </c>
      <c r="B15" s="70" t="s">
        <v>466</v>
      </c>
      <c r="C15" s="51" t="s">
        <v>465</v>
      </c>
      <c r="D15" s="51">
        <v>1</v>
      </c>
      <c r="E15" s="6"/>
      <c r="F15" s="6"/>
      <c r="G15"/>
    </row>
    <row r="16" spans="1:7" s="7" customFormat="1" ht="12.75" customHeight="1">
      <c r="A16" s="56">
        <v>5</v>
      </c>
      <c r="B16" s="70" t="s">
        <v>1044</v>
      </c>
      <c r="C16" s="51" t="s">
        <v>524</v>
      </c>
      <c r="D16" s="51">
        <v>1</v>
      </c>
      <c r="E16" s="6"/>
      <c r="F16" s="6"/>
      <c r="G16"/>
    </row>
    <row r="17" spans="1:7" s="7" customFormat="1" ht="13.5">
      <c r="A17" s="56">
        <v>6</v>
      </c>
      <c r="B17" s="70" t="s">
        <v>1045</v>
      </c>
      <c r="C17" s="51" t="s">
        <v>524</v>
      </c>
      <c r="D17" s="51">
        <v>1</v>
      </c>
      <c r="E17" s="6"/>
      <c r="F17" s="6"/>
      <c r="G17"/>
    </row>
    <row r="18" spans="1:7" s="7" customFormat="1" ht="13.5">
      <c r="A18" s="56">
        <v>7</v>
      </c>
      <c r="B18" s="70" t="s">
        <v>467</v>
      </c>
      <c r="C18" s="51" t="s">
        <v>465</v>
      </c>
      <c r="D18" s="51">
        <v>1</v>
      </c>
      <c r="E18" s="6"/>
      <c r="F18" s="6"/>
      <c r="G18"/>
    </row>
    <row r="19" spans="1:7" s="7" customFormat="1" ht="13.5">
      <c r="A19" s="56">
        <v>8</v>
      </c>
      <c r="B19" s="78" t="s">
        <v>468</v>
      </c>
      <c r="C19" s="51" t="s">
        <v>465</v>
      </c>
      <c r="D19" s="51">
        <v>6</v>
      </c>
      <c r="E19" s="6"/>
      <c r="F19" s="6"/>
      <c r="G19"/>
    </row>
    <row r="20" spans="1:9" s="13" customFormat="1" ht="12.75">
      <c r="A20" s="41"/>
      <c r="B20" s="140" t="s">
        <v>829</v>
      </c>
      <c r="C20" s="51"/>
      <c r="D20" s="51"/>
      <c r="E20" s="11"/>
      <c r="F20" s="12"/>
      <c r="G20"/>
      <c r="H20"/>
      <c r="I20"/>
    </row>
    <row r="21" spans="1:9" s="13" customFormat="1" ht="12.75">
      <c r="A21" s="31">
        <v>1</v>
      </c>
      <c r="B21" s="48" t="s">
        <v>1046</v>
      </c>
      <c r="C21" s="59" t="s">
        <v>831</v>
      </c>
      <c r="D21" s="60">
        <v>23.15</v>
      </c>
      <c r="E21" s="11"/>
      <c r="F21" s="12"/>
      <c r="G21"/>
      <c r="H21"/>
      <c r="I21"/>
    </row>
    <row r="22" spans="1:11" ht="12.75">
      <c r="A22" s="31">
        <v>2</v>
      </c>
      <c r="B22" s="48" t="s">
        <v>538</v>
      </c>
      <c r="C22" s="46" t="s">
        <v>832</v>
      </c>
      <c r="D22" s="58">
        <v>44</v>
      </c>
      <c r="E22" s="11"/>
      <c r="F22" s="12"/>
      <c r="G22"/>
      <c r="H22"/>
      <c r="I22"/>
      <c r="K22" s="13"/>
    </row>
    <row r="23" spans="1:11" ht="12.75">
      <c r="A23" s="31">
        <v>3</v>
      </c>
      <c r="B23" s="48" t="s">
        <v>1047</v>
      </c>
      <c r="C23" s="46" t="s">
        <v>832</v>
      </c>
      <c r="D23" s="58">
        <v>13</v>
      </c>
      <c r="E23" s="11"/>
      <c r="F23" s="12"/>
      <c r="G23"/>
      <c r="H23"/>
      <c r="I23"/>
      <c r="K23" s="13"/>
    </row>
    <row r="24" spans="1:9" ht="12.75">
      <c r="A24" s="31">
        <v>4</v>
      </c>
      <c r="B24" s="9" t="s">
        <v>833</v>
      </c>
      <c r="C24" s="10" t="s">
        <v>832</v>
      </c>
      <c r="D24" s="14">
        <v>40</v>
      </c>
      <c r="E24" s="15"/>
      <c r="F24" s="12"/>
      <c r="G24"/>
      <c r="H24"/>
      <c r="I24"/>
    </row>
    <row r="25" spans="1:9" ht="12.75">
      <c r="A25" s="31">
        <v>5</v>
      </c>
      <c r="B25" s="9" t="s">
        <v>1048</v>
      </c>
      <c r="C25" s="10" t="s">
        <v>832</v>
      </c>
      <c r="D25" s="274">
        <v>2</v>
      </c>
      <c r="E25" s="11"/>
      <c r="F25" s="12"/>
      <c r="G25"/>
      <c r="H25"/>
      <c r="I25"/>
    </row>
    <row r="26" spans="1:9" ht="12.75">
      <c r="A26" s="31">
        <v>6</v>
      </c>
      <c r="B26" s="48" t="s">
        <v>470</v>
      </c>
      <c r="C26" s="46" t="s">
        <v>513</v>
      </c>
      <c r="D26" s="58">
        <f>183+42</f>
        <v>225</v>
      </c>
      <c r="E26" s="11"/>
      <c r="F26" s="12"/>
      <c r="G26"/>
      <c r="H26"/>
      <c r="I26"/>
    </row>
    <row r="27" spans="1:9" ht="12.75">
      <c r="A27" s="31">
        <v>7</v>
      </c>
      <c r="B27" s="48" t="s">
        <v>470</v>
      </c>
      <c r="C27" s="46" t="s">
        <v>831</v>
      </c>
      <c r="D27" s="58">
        <v>20.4</v>
      </c>
      <c r="E27" s="11"/>
      <c r="F27" s="12"/>
      <c r="G27"/>
      <c r="H27"/>
      <c r="I27"/>
    </row>
    <row r="28" spans="1:9" ht="12.75">
      <c r="A28" s="31">
        <v>8</v>
      </c>
      <c r="B28" s="127" t="s">
        <v>539</v>
      </c>
      <c r="C28" s="46" t="s">
        <v>524</v>
      </c>
      <c r="D28" s="58">
        <v>1</v>
      </c>
      <c r="E28" s="11"/>
      <c r="F28" s="12"/>
      <c r="G28"/>
      <c r="H28"/>
      <c r="I28"/>
    </row>
    <row r="29" spans="1:9" ht="12.75">
      <c r="A29" s="31">
        <v>9</v>
      </c>
      <c r="B29" s="48" t="s">
        <v>540</v>
      </c>
      <c r="C29" s="46" t="s">
        <v>541</v>
      </c>
      <c r="D29" s="58">
        <v>16</v>
      </c>
      <c r="E29" s="11"/>
      <c r="F29" s="12"/>
      <c r="G29"/>
      <c r="H29"/>
      <c r="I29"/>
    </row>
    <row r="30" spans="1:9" ht="12.75">
      <c r="A30" s="31">
        <v>10</v>
      </c>
      <c r="B30" s="48" t="s">
        <v>1049</v>
      </c>
      <c r="C30" s="46" t="s">
        <v>513</v>
      </c>
      <c r="D30" s="58">
        <v>26</v>
      </c>
      <c r="E30" s="11"/>
      <c r="F30" s="12"/>
      <c r="G30"/>
      <c r="H30"/>
      <c r="I30"/>
    </row>
    <row r="31" spans="1:9" ht="12.75">
      <c r="A31" s="31">
        <v>11</v>
      </c>
      <c r="B31" s="48" t="s">
        <v>1050</v>
      </c>
      <c r="C31" s="46" t="s">
        <v>513</v>
      </c>
      <c r="D31" s="58">
        <f>8.4+101</f>
        <v>109.4</v>
      </c>
      <c r="E31" s="11"/>
      <c r="F31" s="12"/>
      <c r="G31"/>
      <c r="H31"/>
      <c r="I31"/>
    </row>
    <row r="32" spans="1:9" ht="12.75">
      <c r="A32" s="31">
        <v>12</v>
      </c>
      <c r="B32" s="37" t="s">
        <v>1051</v>
      </c>
      <c r="C32" s="46" t="s">
        <v>832</v>
      </c>
      <c r="D32" s="58">
        <v>1</v>
      </c>
      <c r="E32" s="11"/>
      <c r="F32" s="12"/>
      <c r="G32"/>
      <c r="H32"/>
      <c r="I32"/>
    </row>
    <row r="33" spans="1:9" ht="12.75">
      <c r="A33" s="31">
        <v>13</v>
      </c>
      <c r="B33" s="37" t="s">
        <v>1052</v>
      </c>
      <c r="C33" s="46" t="s">
        <v>513</v>
      </c>
      <c r="D33" s="58">
        <v>1262</v>
      </c>
      <c r="E33" s="11"/>
      <c r="F33" s="12"/>
      <c r="G33"/>
      <c r="H33"/>
      <c r="I33"/>
    </row>
    <row r="34" spans="1:9" ht="12.75">
      <c r="A34" s="31">
        <v>14</v>
      </c>
      <c r="B34" s="37" t="s">
        <v>1053</v>
      </c>
      <c r="C34" s="46" t="s">
        <v>513</v>
      </c>
      <c r="D34" s="58">
        <f>1219-466</f>
        <v>753</v>
      </c>
      <c r="E34" s="11"/>
      <c r="F34" s="12"/>
      <c r="G34"/>
      <c r="H34"/>
      <c r="I34"/>
    </row>
    <row r="35" spans="1:9" ht="12.75">
      <c r="A35" s="31">
        <v>15</v>
      </c>
      <c r="B35" s="37" t="s">
        <v>511</v>
      </c>
      <c r="C35" s="46" t="s">
        <v>947</v>
      </c>
      <c r="D35" s="58">
        <v>180</v>
      </c>
      <c r="E35" s="11"/>
      <c r="F35" s="12"/>
      <c r="G35"/>
      <c r="H35"/>
      <c r="I35"/>
    </row>
    <row r="36" spans="1:9" ht="12.75">
      <c r="A36" s="31">
        <v>16</v>
      </c>
      <c r="B36" s="37" t="s">
        <v>969</v>
      </c>
      <c r="C36" s="46" t="s">
        <v>513</v>
      </c>
      <c r="D36" s="58">
        <v>860</v>
      </c>
      <c r="E36" s="11"/>
      <c r="F36" s="12"/>
      <c r="G36"/>
      <c r="H36"/>
      <c r="I36"/>
    </row>
    <row r="37" spans="1:9" ht="12.75">
      <c r="A37" s="31">
        <v>17</v>
      </c>
      <c r="B37" s="41" t="s">
        <v>1054</v>
      </c>
      <c r="C37" s="46" t="s">
        <v>513</v>
      </c>
      <c r="D37" s="130">
        <v>175</v>
      </c>
      <c r="E37" s="11"/>
      <c r="F37" s="12"/>
      <c r="G37"/>
      <c r="H37"/>
      <c r="I37"/>
    </row>
    <row r="38" spans="1:9" ht="12.75">
      <c r="A38" s="31">
        <v>18</v>
      </c>
      <c r="B38" s="41" t="s">
        <v>1055</v>
      </c>
      <c r="C38" s="46" t="s">
        <v>513</v>
      </c>
      <c r="D38" s="130">
        <v>527</v>
      </c>
      <c r="E38" s="11"/>
      <c r="F38" s="12"/>
      <c r="G38"/>
      <c r="H38"/>
      <c r="I38"/>
    </row>
    <row r="39" spans="1:9" ht="12.75">
      <c r="A39" s="31">
        <v>19</v>
      </c>
      <c r="B39" s="37" t="s">
        <v>1056</v>
      </c>
      <c r="C39" s="46" t="s">
        <v>513</v>
      </c>
      <c r="D39" s="130">
        <v>404</v>
      </c>
      <c r="E39" s="11"/>
      <c r="F39" s="12"/>
      <c r="G39"/>
      <c r="H39"/>
      <c r="I39"/>
    </row>
    <row r="40" spans="1:9" ht="12.75">
      <c r="A40" s="31">
        <v>20</v>
      </c>
      <c r="B40" s="41" t="s">
        <v>1057</v>
      </c>
      <c r="C40" s="46" t="s">
        <v>513</v>
      </c>
      <c r="D40" s="130">
        <v>158</v>
      </c>
      <c r="E40" s="11"/>
      <c r="F40" s="12"/>
      <c r="G40"/>
      <c r="H40"/>
      <c r="I40"/>
    </row>
    <row r="41" spans="1:9" ht="12.75">
      <c r="A41" s="31">
        <v>21</v>
      </c>
      <c r="B41" s="48" t="s">
        <v>1058</v>
      </c>
      <c r="C41" s="56" t="s">
        <v>541</v>
      </c>
      <c r="D41" s="31">
        <v>18</v>
      </c>
      <c r="E41" s="11"/>
      <c r="F41" s="12"/>
      <c r="G41"/>
      <c r="H41"/>
      <c r="I41"/>
    </row>
    <row r="42" spans="1:9" ht="12.75">
      <c r="A42" s="31">
        <v>22</v>
      </c>
      <c r="B42" s="48" t="s">
        <v>1059</v>
      </c>
      <c r="C42" s="56" t="s">
        <v>513</v>
      </c>
      <c r="D42" s="31">
        <v>17.3</v>
      </c>
      <c r="E42" s="11"/>
      <c r="F42" s="12"/>
      <c r="G42"/>
      <c r="H42"/>
      <c r="I42"/>
    </row>
    <row r="43" spans="1:9" ht="12.75">
      <c r="A43" s="31">
        <v>23</v>
      </c>
      <c r="B43" s="155" t="s">
        <v>1060</v>
      </c>
      <c r="C43" s="156" t="s">
        <v>513</v>
      </c>
      <c r="D43" s="156">
        <f>544-134</f>
        <v>410</v>
      </c>
      <c r="E43" s="11"/>
      <c r="F43" s="12"/>
      <c r="G43"/>
      <c r="H43"/>
      <c r="I43"/>
    </row>
    <row r="44" spans="1:9" ht="25.5">
      <c r="A44" s="31">
        <v>24</v>
      </c>
      <c r="B44" s="33" t="s">
        <v>846</v>
      </c>
      <c r="C44" s="46" t="s">
        <v>831</v>
      </c>
      <c r="D44" s="58">
        <f>714*1.6</f>
        <v>1142.4</v>
      </c>
      <c r="E44" s="11"/>
      <c r="F44" s="12"/>
      <c r="G44"/>
      <c r="H44"/>
      <c r="I44"/>
    </row>
    <row r="45" spans="1:9" ht="12.75">
      <c r="A45" s="31">
        <v>25</v>
      </c>
      <c r="B45" s="37" t="s">
        <v>1061</v>
      </c>
      <c r="C45" s="46" t="s">
        <v>832</v>
      </c>
      <c r="D45" s="61">
        <f>D44/6</f>
        <v>190.4</v>
      </c>
      <c r="E45" s="11"/>
      <c r="F45" s="12"/>
      <c r="G45"/>
      <c r="H45"/>
      <c r="I45"/>
    </row>
    <row r="46" spans="1:9" ht="12.75">
      <c r="A46" s="41"/>
      <c r="B46" s="57" t="s">
        <v>514</v>
      </c>
      <c r="C46" s="41"/>
      <c r="D46" s="41"/>
      <c r="E46" s="11"/>
      <c r="F46" s="12"/>
      <c r="G46"/>
      <c r="H46"/>
      <c r="I46"/>
    </row>
    <row r="47" spans="1:9" ht="25.5">
      <c r="A47" s="31">
        <v>1</v>
      </c>
      <c r="B47" s="33" t="s">
        <v>572</v>
      </c>
      <c r="C47" s="31" t="s">
        <v>513</v>
      </c>
      <c r="D47" s="62">
        <v>40</v>
      </c>
      <c r="E47" s="11"/>
      <c r="F47" s="12"/>
      <c r="G47"/>
      <c r="H47"/>
      <c r="I47"/>
    </row>
    <row r="48" spans="1:9" ht="25.5">
      <c r="A48" s="31">
        <v>2</v>
      </c>
      <c r="B48" s="33" t="s">
        <v>573</v>
      </c>
      <c r="C48" s="31" t="s">
        <v>513</v>
      </c>
      <c r="D48" s="62">
        <v>53</v>
      </c>
      <c r="E48" s="11"/>
      <c r="F48" s="12"/>
      <c r="G48"/>
      <c r="H48"/>
      <c r="I48"/>
    </row>
    <row r="49" spans="1:9" ht="25.5">
      <c r="A49" s="31">
        <v>3</v>
      </c>
      <c r="B49" s="33" t="s">
        <v>574</v>
      </c>
      <c r="C49" s="31" t="s">
        <v>513</v>
      </c>
      <c r="D49" s="62">
        <v>21</v>
      </c>
      <c r="E49" s="11"/>
      <c r="F49" s="12"/>
      <c r="G49"/>
      <c r="H49"/>
      <c r="I49"/>
    </row>
    <row r="50" spans="1:9" ht="51">
      <c r="A50" s="31">
        <v>4</v>
      </c>
      <c r="B50" s="33" t="s">
        <v>575</v>
      </c>
      <c r="C50" s="31" t="s">
        <v>513</v>
      </c>
      <c r="D50" s="62">
        <v>233</v>
      </c>
      <c r="E50" s="11"/>
      <c r="F50" s="12"/>
      <c r="G50"/>
      <c r="H50"/>
      <c r="I50"/>
    </row>
    <row r="51" spans="1:9" ht="38.25">
      <c r="A51" s="31">
        <v>5</v>
      </c>
      <c r="B51" s="33" t="s">
        <v>580</v>
      </c>
      <c r="C51" s="31" t="s">
        <v>513</v>
      </c>
      <c r="D51" s="62">
        <v>441</v>
      </c>
      <c r="E51" s="11"/>
      <c r="F51" s="12"/>
      <c r="G51"/>
      <c r="H51"/>
      <c r="I51"/>
    </row>
    <row r="52" spans="1:9" ht="38.25">
      <c r="A52" s="31">
        <v>6</v>
      </c>
      <c r="B52" s="33" t="s">
        <v>1062</v>
      </c>
      <c r="C52" s="31" t="s">
        <v>513</v>
      </c>
      <c r="D52" s="62">
        <v>465</v>
      </c>
      <c r="E52" s="11"/>
      <c r="F52" s="12"/>
      <c r="G52"/>
      <c r="H52"/>
      <c r="I52"/>
    </row>
    <row r="53" spans="1:9" ht="38.25">
      <c r="A53" s="31">
        <v>7</v>
      </c>
      <c r="B53" s="33" t="s">
        <v>581</v>
      </c>
      <c r="C53" s="31" t="s">
        <v>513</v>
      </c>
      <c r="D53" s="62">
        <v>81</v>
      </c>
      <c r="E53" s="11"/>
      <c r="F53" s="12"/>
      <c r="G53"/>
      <c r="H53"/>
      <c r="I53"/>
    </row>
    <row r="54" spans="1:9" ht="38.25">
      <c r="A54" s="31">
        <v>8</v>
      </c>
      <c r="B54" s="33" t="s">
        <v>1063</v>
      </c>
      <c r="C54" s="31" t="s">
        <v>513</v>
      </c>
      <c r="D54" s="62">
        <v>56</v>
      </c>
      <c r="E54" s="11"/>
      <c r="F54" s="12"/>
      <c r="G54"/>
      <c r="H54"/>
      <c r="I54"/>
    </row>
    <row r="55" spans="1:9" ht="12.75">
      <c r="A55" s="31">
        <v>9</v>
      </c>
      <c r="B55" s="33" t="s">
        <v>1064</v>
      </c>
      <c r="C55" s="31" t="s">
        <v>513</v>
      </c>
      <c r="D55" s="62">
        <v>29</v>
      </c>
      <c r="E55" s="11"/>
      <c r="F55" s="12"/>
      <c r="G55"/>
      <c r="H55"/>
      <c r="I55"/>
    </row>
    <row r="56" spans="1:9" ht="25.5">
      <c r="A56" s="31">
        <v>10</v>
      </c>
      <c r="B56" s="33" t="s">
        <v>1065</v>
      </c>
      <c r="C56" s="31" t="s">
        <v>513</v>
      </c>
      <c r="D56" s="62">
        <v>29</v>
      </c>
      <c r="E56" s="11"/>
      <c r="F56" s="12"/>
      <c r="G56"/>
      <c r="H56"/>
      <c r="I56"/>
    </row>
    <row r="57" spans="1:9" ht="38.25">
      <c r="A57" s="31">
        <v>11</v>
      </c>
      <c r="B57" s="33" t="s">
        <v>1066</v>
      </c>
      <c r="C57" s="31" t="s">
        <v>513</v>
      </c>
      <c r="D57" s="62">
        <v>29</v>
      </c>
      <c r="E57" s="11"/>
      <c r="F57" s="12"/>
      <c r="G57"/>
      <c r="H57"/>
      <c r="I57"/>
    </row>
    <row r="58" spans="1:9" ht="51">
      <c r="A58" s="31">
        <v>12</v>
      </c>
      <c r="B58" s="33" t="s">
        <v>1067</v>
      </c>
      <c r="C58" s="31" t="s">
        <v>513</v>
      </c>
      <c r="D58" s="62">
        <v>17</v>
      </c>
      <c r="E58" s="11"/>
      <c r="F58" s="12"/>
      <c r="G58"/>
      <c r="H58"/>
      <c r="I58"/>
    </row>
    <row r="59" spans="1:9" ht="38.25">
      <c r="A59" s="31">
        <v>13</v>
      </c>
      <c r="B59" s="33" t="s">
        <v>1068</v>
      </c>
      <c r="C59" s="31" t="s">
        <v>513</v>
      </c>
      <c r="D59" s="62">
        <v>12</v>
      </c>
      <c r="E59" s="11"/>
      <c r="F59" s="12"/>
      <c r="G59"/>
      <c r="H59"/>
      <c r="I59"/>
    </row>
    <row r="60" spans="1:9" ht="12.75">
      <c r="A60" s="31">
        <v>14</v>
      </c>
      <c r="B60" s="87" t="s">
        <v>1069</v>
      </c>
      <c r="C60" s="46" t="s">
        <v>513</v>
      </c>
      <c r="D60" s="58">
        <v>29</v>
      </c>
      <c r="E60" s="11"/>
      <c r="F60" s="12"/>
      <c r="G60"/>
      <c r="H60"/>
      <c r="I60"/>
    </row>
    <row r="61" spans="1:9" ht="38.25">
      <c r="A61" s="31">
        <v>15</v>
      </c>
      <c r="B61" s="33" t="s">
        <v>1070</v>
      </c>
      <c r="C61" s="31" t="s">
        <v>513</v>
      </c>
      <c r="D61" s="62">
        <v>17</v>
      </c>
      <c r="E61" s="11"/>
      <c r="F61" s="12"/>
      <c r="G61"/>
      <c r="H61"/>
      <c r="I61"/>
    </row>
    <row r="62" spans="1:9" ht="25.5">
      <c r="A62" s="31">
        <v>16</v>
      </c>
      <c r="B62" s="33" t="s">
        <v>1071</v>
      </c>
      <c r="C62" s="31" t="s">
        <v>831</v>
      </c>
      <c r="D62" s="62">
        <v>1.4</v>
      </c>
      <c r="E62" s="11"/>
      <c r="F62" s="12"/>
      <c r="G62"/>
      <c r="H62"/>
      <c r="I62"/>
    </row>
    <row r="63" spans="1:9" ht="12.75">
      <c r="A63" s="31">
        <v>17</v>
      </c>
      <c r="B63" s="33" t="s">
        <v>512</v>
      </c>
      <c r="C63" s="46" t="s">
        <v>831</v>
      </c>
      <c r="D63" s="62">
        <v>21.3</v>
      </c>
      <c r="E63" s="11"/>
      <c r="F63" s="12"/>
      <c r="G63"/>
      <c r="H63"/>
      <c r="I63"/>
    </row>
    <row r="64" spans="1:9" ht="38.25">
      <c r="A64" s="31">
        <v>18</v>
      </c>
      <c r="B64" s="48" t="s">
        <v>1072</v>
      </c>
      <c r="C64" s="46" t="s">
        <v>515</v>
      </c>
      <c r="D64" s="58">
        <v>0.07</v>
      </c>
      <c r="E64" s="11"/>
      <c r="F64" s="12"/>
      <c r="G64"/>
      <c r="H64"/>
      <c r="I64"/>
    </row>
    <row r="65" spans="1:9" ht="38.25">
      <c r="A65" s="31">
        <v>19</v>
      </c>
      <c r="B65" s="48" t="s">
        <v>1073</v>
      </c>
      <c r="C65" s="46" t="s">
        <v>515</v>
      </c>
      <c r="D65" s="62">
        <v>0.16</v>
      </c>
      <c r="E65" s="11"/>
      <c r="F65" s="12"/>
      <c r="G65"/>
      <c r="H65"/>
      <c r="I65"/>
    </row>
    <row r="66" spans="1:9" ht="38.25">
      <c r="A66" s="31">
        <v>20</v>
      </c>
      <c r="B66" s="48" t="s">
        <v>1074</v>
      </c>
      <c r="C66" s="46" t="s">
        <v>515</v>
      </c>
      <c r="D66" s="62">
        <v>0.02</v>
      </c>
      <c r="E66" s="11"/>
      <c r="F66" s="12"/>
      <c r="G66"/>
      <c r="H66"/>
      <c r="I66"/>
    </row>
    <row r="67" spans="1:9" ht="38.25">
      <c r="A67" s="31">
        <v>21</v>
      </c>
      <c r="B67" s="48" t="s">
        <v>1075</v>
      </c>
      <c r="C67" s="46" t="s">
        <v>515</v>
      </c>
      <c r="D67" s="62">
        <v>0.08</v>
      </c>
      <c r="E67" s="11"/>
      <c r="F67" s="12"/>
      <c r="G67"/>
      <c r="H67"/>
      <c r="I67"/>
    </row>
    <row r="68" spans="1:9" ht="38.25">
      <c r="A68" s="31">
        <v>22</v>
      </c>
      <c r="B68" s="48" t="s">
        <v>1076</v>
      </c>
      <c r="C68" s="46" t="s">
        <v>515</v>
      </c>
      <c r="D68" s="62">
        <v>0.08</v>
      </c>
      <c r="E68" s="11"/>
      <c r="F68" s="12"/>
      <c r="G68"/>
      <c r="H68"/>
      <c r="I68"/>
    </row>
    <row r="69" spans="1:9" ht="38.25">
      <c r="A69" s="31">
        <v>23</v>
      </c>
      <c r="B69" s="48" t="s">
        <v>1077</v>
      </c>
      <c r="C69" s="46" t="s">
        <v>515</v>
      </c>
      <c r="D69" s="62">
        <v>0.16</v>
      </c>
      <c r="E69" s="11"/>
      <c r="F69" s="12"/>
      <c r="G69"/>
      <c r="H69"/>
      <c r="I69"/>
    </row>
    <row r="70" spans="1:9" ht="38.25">
      <c r="A70" s="31">
        <v>24</v>
      </c>
      <c r="B70" s="48" t="s">
        <v>1078</v>
      </c>
      <c r="C70" s="46" t="s">
        <v>515</v>
      </c>
      <c r="D70" s="62">
        <v>0.08</v>
      </c>
      <c r="E70" s="11"/>
      <c r="F70" s="12"/>
      <c r="G70"/>
      <c r="H70"/>
      <c r="I70"/>
    </row>
    <row r="71" spans="1:9" ht="38.25">
      <c r="A71" s="31">
        <v>25</v>
      </c>
      <c r="B71" s="48" t="s">
        <v>1079</v>
      </c>
      <c r="C71" s="46" t="s">
        <v>515</v>
      </c>
      <c r="D71" s="62">
        <v>0.16</v>
      </c>
      <c r="E71" s="11"/>
      <c r="F71" s="12"/>
      <c r="G71"/>
      <c r="H71"/>
      <c r="I71"/>
    </row>
    <row r="72" spans="1:9" ht="38.25">
      <c r="A72" s="31">
        <v>26</v>
      </c>
      <c r="B72" s="48" t="s">
        <v>1080</v>
      </c>
      <c r="C72" s="46" t="s">
        <v>515</v>
      </c>
      <c r="D72" s="62">
        <v>0.11</v>
      </c>
      <c r="E72" s="11"/>
      <c r="F72" s="12"/>
      <c r="G72"/>
      <c r="H72"/>
      <c r="I72"/>
    </row>
    <row r="73" spans="1:9" ht="38.25">
      <c r="A73" s="31">
        <v>27</v>
      </c>
      <c r="B73" s="48" t="s">
        <v>1081</v>
      </c>
      <c r="C73" s="46" t="s">
        <v>515</v>
      </c>
      <c r="D73" s="62">
        <v>0.12</v>
      </c>
      <c r="E73" s="11"/>
      <c r="F73" s="12"/>
      <c r="G73"/>
      <c r="H73"/>
      <c r="I73"/>
    </row>
    <row r="74" spans="1:9" ht="38.25">
      <c r="A74" s="31">
        <v>28</v>
      </c>
      <c r="B74" s="48" t="s">
        <v>1082</v>
      </c>
      <c r="C74" s="46" t="s">
        <v>515</v>
      </c>
      <c r="D74" s="62">
        <v>0.09</v>
      </c>
      <c r="E74" s="11"/>
      <c r="F74" s="12"/>
      <c r="G74"/>
      <c r="H74"/>
      <c r="I74"/>
    </row>
    <row r="75" spans="1:9" ht="12.75" customHeight="1">
      <c r="A75" s="31">
        <v>29</v>
      </c>
      <c r="B75" s="55" t="s">
        <v>516</v>
      </c>
      <c r="C75" s="46" t="s">
        <v>513</v>
      </c>
      <c r="D75" s="58">
        <v>23</v>
      </c>
      <c r="E75" s="11"/>
      <c r="F75" s="12"/>
      <c r="G75"/>
      <c r="H75"/>
      <c r="I75"/>
    </row>
    <row r="76" spans="1:9" ht="12.75">
      <c r="A76" s="31">
        <v>30</v>
      </c>
      <c r="B76" s="55" t="s">
        <v>517</v>
      </c>
      <c r="C76" s="46" t="s">
        <v>513</v>
      </c>
      <c r="D76" s="58">
        <v>23</v>
      </c>
      <c r="E76" s="11"/>
      <c r="F76" s="12"/>
      <c r="G76"/>
      <c r="H76"/>
      <c r="I76"/>
    </row>
    <row r="77" spans="1:9" ht="25.5">
      <c r="A77" s="31">
        <v>31</v>
      </c>
      <c r="B77" s="55" t="s">
        <v>617</v>
      </c>
      <c r="C77" s="46" t="s">
        <v>513</v>
      </c>
      <c r="D77" s="58">
        <v>22</v>
      </c>
      <c r="E77" s="11"/>
      <c r="F77" s="12"/>
      <c r="G77"/>
      <c r="H77"/>
      <c r="I77"/>
    </row>
    <row r="78" spans="1:9" ht="12.75">
      <c r="A78" s="31">
        <v>32</v>
      </c>
      <c r="B78" s="55" t="s">
        <v>634</v>
      </c>
      <c r="C78" s="141" t="s">
        <v>513</v>
      </c>
      <c r="D78" s="141">
        <v>4</v>
      </c>
      <c r="E78" s="11"/>
      <c r="F78" s="12"/>
      <c r="G78"/>
      <c r="H78"/>
      <c r="I78"/>
    </row>
    <row r="79" spans="1:9" ht="25.5">
      <c r="A79" s="31">
        <v>33</v>
      </c>
      <c r="B79" s="55" t="s">
        <v>1083</v>
      </c>
      <c r="C79" s="46" t="s">
        <v>831</v>
      </c>
      <c r="D79" s="141">
        <v>0.5</v>
      </c>
      <c r="E79" s="11"/>
      <c r="F79" s="12"/>
      <c r="G79"/>
      <c r="H79"/>
      <c r="I79"/>
    </row>
    <row r="80" spans="1:9" ht="12.75">
      <c r="A80" s="31">
        <v>34</v>
      </c>
      <c r="B80" s="85" t="s">
        <v>726</v>
      </c>
      <c r="C80" s="17" t="s">
        <v>832</v>
      </c>
      <c r="D80" s="86">
        <v>8</v>
      </c>
      <c r="E80" s="11"/>
      <c r="F80" s="12"/>
      <c r="G80"/>
      <c r="H80"/>
      <c r="I80"/>
    </row>
    <row r="81" spans="1:9" ht="12.75">
      <c r="A81" s="31">
        <v>35</v>
      </c>
      <c r="B81" s="85" t="s">
        <v>644</v>
      </c>
      <c r="C81" s="17" t="s">
        <v>832</v>
      </c>
      <c r="D81" s="86">
        <v>2</v>
      </c>
      <c r="E81" s="11"/>
      <c r="F81" s="12"/>
      <c r="G81"/>
      <c r="H81"/>
      <c r="I81"/>
    </row>
    <row r="82" spans="1:9" ht="12.75">
      <c r="A82" s="31">
        <v>36</v>
      </c>
      <c r="B82" s="47" t="s">
        <v>637</v>
      </c>
      <c r="C82" s="17" t="s">
        <v>832</v>
      </c>
      <c r="D82" s="58">
        <v>3</v>
      </c>
      <c r="E82" s="11"/>
      <c r="F82" s="12"/>
      <c r="G82"/>
      <c r="H82"/>
      <c r="I82"/>
    </row>
    <row r="83" spans="1:9" ht="12.75">
      <c r="A83" s="31"/>
      <c r="B83" s="66" t="s">
        <v>1084</v>
      </c>
      <c r="C83" s="31"/>
      <c r="D83" s="31"/>
      <c r="E83" s="11"/>
      <c r="F83" s="12"/>
      <c r="G83"/>
      <c r="H83"/>
      <c r="I83"/>
    </row>
    <row r="84" spans="1:9" ht="25.5">
      <c r="A84" s="31">
        <v>1</v>
      </c>
      <c r="B84" s="48" t="s">
        <v>646</v>
      </c>
      <c r="C84" s="46" t="s">
        <v>513</v>
      </c>
      <c r="D84" s="130">
        <v>77</v>
      </c>
      <c r="E84" s="11"/>
      <c r="F84" s="12"/>
      <c r="G84"/>
      <c r="H84"/>
      <c r="I84"/>
    </row>
    <row r="85" spans="1:9" ht="25.5">
      <c r="A85" s="31">
        <v>2</v>
      </c>
      <c r="B85" s="48" t="s">
        <v>1085</v>
      </c>
      <c r="C85" s="46" t="s">
        <v>831</v>
      </c>
      <c r="D85" s="58">
        <f>4.62+4.62</f>
        <v>9.24</v>
      </c>
      <c r="E85" s="11"/>
      <c r="F85" s="12"/>
      <c r="G85"/>
      <c r="H85"/>
      <c r="I85"/>
    </row>
    <row r="86" spans="1:9" ht="38.25">
      <c r="A86" s="31">
        <v>3</v>
      </c>
      <c r="B86" s="48" t="s">
        <v>1086</v>
      </c>
      <c r="C86" s="46" t="s">
        <v>515</v>
      </c>
      <c r="D86" s="58">
        <v>1.11</v>
      </c>
      <c r="E86" s="11"/>
      <c r="F86" s="12"/>
      <c r="G86"/>
      <c r="H86"/>
      <c r="I86"/>
    </row>
    <row r="87" spans="1:9" ht="12.75">
      <c r="A87" s="31">
        <v>4</v>
      </c>
      <c r="B87" s="48" t="s">
        <v>1087</v>
      </c>
      <c r="C87" s="46" t="s">
        <v>832</v>
      </c>
      <c r="D87" s="58">
        <v>6</v>
      </c>
      <c r="E87" s="11"/>
      <c r="F87" s="12"/>
      <c r="G87"/>
      <c r="H87"/>
      <c r="I87"/>
    </row>
    <row r="88" spans="1:9" ht="25.5">
      <c r="A88" s="31">
        <v>5</v>
      </c>
      <c r="B88" s="55" t="s">
        <v>1088</v>
      </c>
      <c r="C88" s="31" t="s">
        <v>515</v>
      </c>
      <c r="D88" s="46">
        <v>1.02</v>
      </c>
      <c r="E88" s="11"/>
      <c r="F88" s="12"/>
      <c r="G88"/>
      <c r="H88"/>
      <c r="I88"/>
    </row>
    <row r="89" spans="1:9" ht="12.75">
      <c r="A89" s="31">
        <v>6</v>
      </c>
      <c r="B89" s="55" t="s">
        <v>1089</v>
      </c>
      <c r="C89" s="46" t="s">
        <v>513</v>
      </c>
      <c r="D89" s="58">
        <v>62</v>
      </c>
      <c r="E89" s="11"/>
      <c r="F89" s="12"/>
      <c r="G89"/>
      <c r="H89"/>
      <c r="I89"/>
    </row>
    <row r="90" spans="1:9" ht="12.75">
      <c r="A90" s="31">
        <v>7</v>
      </c>
      <c r="B90" s="55" t="s">
        <v>1090</v>
      </c>
      <c r="C90" s="46" t="s">
        <v>513</v>
      </c>
      <c r="D90" s="58">
        <v>62</v>
      </c>
      <c r="E90" s="11"/>
      <c r="F90" s="12"/>
      <c r="G90"/>
      <c r="H90"/>
      <c r="I90"/>
    </row>
    <row r="91" spans="1:9" ht="38.25">
      <c r="A91" s="31">
        <v>8</v>
      </c>
      <c r="B91" s="55" t="s">
        <v>658</v>
      </c>
      <c r="C91" s="161" t="s">
        <v>831</v>
      </c>
      <c r="D91" s="141">
        <v>0.36</v>
      </c>
      <c r="E91" s="11"/>
      <c r="F91" s="12"/>
      <c r="G91"/>
      <c r="H91"/>
      <c r="I91"/>
    </row>
    <row r="92" spans="1:9" ht="12.75">
      <c r="A92" s="31"/>
      <c r="B92" s="64" t="s">
        <v>1091</v>
      </c>
      <c r="C92" s="46"/>
      <c r="D92" s="58"/>
      <c r="E92" s="11"/>
      <c r="F92" s="12"/>
      <c r="G92"/>
      <c r="H92"/>
      <c r="I92"/>
    </row>
    <row r="93" spans="1:9" ht="25.5">
      <c r="A93" s="31">
        <v>1</v>
      </c>
      <c r="B93" s="48" t="s">
        <v>1092</v>
      </c>
      <c r="C93" s="46" t="s">
        <v>513</v>
      </c>
      <c r="D93" s="130">
        <v>41</v>
      </c>
      <c r="E93" s="11"/>
      <c r="F93" s="12"/>
      <c r="G93"/>
      <c r="H93"/>
      <c r="I93"/>
    </row>
    <row r="94" spans="1:9" ht="51">
      <c r="A94" s="31">
        <v>2</v>
      </c>
      <c r="B94" s="48" t="s">
        <v>1093</v>
      </c>
      <c r="C94" s="46" t="s">
        <v>515</v>
      </c>
      <c r="D94" s="58">
        <v>0.22</v>
      </c>
      <c r="E94" s="11"/>
      <c r="F94" s="12"/>
      <c r="G94"/>
      <c r="H94"/>
      <c r="I94"/>
    </row>
    <row r="95" spans="1:9" ht="12.75">
      <c r="A95" s="31">
        <v>3</v>
      </c>
      <c r="B95" s="48" t="s">
        <v>1087</v>
      </c>
      <c r="C95" s="46" t="s">
        <v>832</v>
      </c>
      <c r="D95" s="58">
        <v>22</v>
      </c>
      <c r="E95" s="11"/>
      <c r="F95" s="12"/>
      <c r="G95"/>
      <c r="H95"/>
      <c r="I95"/>
    </row>
    <row r="96" spans="1:9" ht="25.5">
      <c r="A96" s="31">
        <v>4</v>
      </c>
      <c r="B96" s="48" t="s">
        <v>1094</v>
      </c>
      <c r="C96" s="46" t="s">
        <v>831</v>
      </c>
      <c r="D96" s="58">
        <v>4.62</v>
      </c>
      <c r="E96" s="11"/>
      <c r="F96" s="12"/>
      <c r="G96"/>
      <c r="H96"/>
      <c r="I96"/>
    </row>
    <row r="97" spans="1:9" ht="25.5">
      <c r="A97" s="31">
        <v>5</v>
      </c>
      <c r="B97" s="55" t="s">
        <v>1095</v>
      </c>
      <c r="C97" s="31" t="s">
        <v>515</v>
      </c>
      <c r="D97" s="46">
        <v>1.96</v>
      </c>
      <c r="E97" s="11"/>
      <c r="F97" s="12"/>
      <c r="G97"/>
      <c r="H97"/>
      <c r="I97"/>
    </row>
    <row r="98" spans="1:9" ht="12.75">
      <c r="A98" s="31">
        <v>6</v>
      </c>
      <c r="B98" s="55" t="s">
        <v>1089</v>
      </c>
      <c r="C98" s="46" t="s">
        <v>513</v>
      </c>
      <c r="D98" s="58">
        <v>56</v>
      </c>
      <c r="E98" s="11"/>
      <c r="F98" s="12"/>
      <c r="G98"/>
      <c r="H98"/>
      <c r="I98"/>
    </row>
    <row r="99" spans="1:9" ht="12.75">
      <c r="A99" s="31">
        <v>7</v>
      </c>
      <c r="B99" s="55" t="s">
        <v>1090</v>
      </c>
      <c r="C99" s="46" t="s">
        <v>513</v>
      </c>
      <c r="D99" s="58">
        <v>56</v>
      </c>
      <c r="E99" s="11"/>
      <c r="F99" s="12"/>
      <c r="G99"/>
      <c r="H99"/>
      <c r="I99"/>
    </row>
    <row r="100" spans="1:9" ht="38.25">
      <c r="A100" s="31">
        <v>8</v>
      </c>
      <c r="B100" s="55" t="s">
        <v>658</v>
      </c>
      <c r="C100" s="161" t="s">
        <v>831</v>
      </c>
      <c r="D100" s="141">
        <v>0.3</v>
      </c>
      <c r="E100" s="11"/>
      <c r="F100" s="12"/>
      <c r="G100"/>
      <c r="H100"/>
      <c r="I100"/>
    </row>
    <row r="101" spans="1:9" ht="12.75">
      <c r="A101" s="31">
        <v>9</v>
      </c>
      <c r="B101" s="55" t="s">
        <v>1096</v>
      </c>
      <c r="C101" s="161" t="s">
        <v>832</v>
      </c>
      <c r="D101" s="141">
        <v>48</v>
      </c>
      <c r="E101" s="11"/>
      <c r="F101" s="12"/>
      <c r="G101"/>
      <c r="H101"/>
      <c r="I101"/>
    </row>
    <row r="102" spans="1:9" ht="25.5">
      <c r="A102" s="31">
        <v>10</v>
      </c>
      <c r="B102" s="55" t="s">
        <v>1097</v>
      </c>
      <c r="C102" s="46" t="s">
        <v>828</v>
      </c>
      <c r="D102" s="58">
        <v>18</v>
      </c>
      <c r="E102" s="11"/>
      <c r="F102" s="12"/>
      <c r="G102"/>
      <c r="H102"/>
      <c r="I102"/>
    </row>
    <row r="103" spans="1:9" ht="12.75">
      <c r="A103" s="31"/>
      <c r="B103" s="66" t="s">
        <v>1098</v>
      </c>
      <c r="C103" s="31"/>
      <c r="D103" s="31"/>
      <c r="E103" s="11"/>
      <c r="F103" s="12"/>
      <c r="G103"/>
      <c r="H103"/>
      <c r="I103"/>
    </row>
    <row r="104" spans="1:9" ht="12.75">
      <c r="A104" s="31"/>
      <c r="B104" s="66" t="s">
        <v>1099</v>
      </c>
      <c r="C104" s="31"/>
      <c r="D104" s="31"/>
      <c r="E104" s="11"/>
      <c r="F104" s="12"/>
      <c r="G104"/>
      <c r="H104"/>
      <c r="I104"/>
    </row>
    <row r="105" spans="1:9" ht="12.75">
      <c r="A105" s="31">
        <v>1</v>
      </c>
      <c r="B105" s="55" t="s">
        <v>1100</v>
      </c>
      <c r="C105" s="46" t="s">
        <v>513</v>
      </c>
      <c r="D105" s="58">
        <f>134-62</f>
        <v>72</v>
      </c>
      <c r="E105" s="11"/>
      <c r="F105" s="12"/>
      <c r="G105"/>
      <c r="H105"/>
      <c r="I105"/>
    </row>
    <row r="106" spans="1:9" ht="51">
      <c r="A106" s="31">
        <v>2</v>
      </c>
      <c r="B106" s="55" t="s">
        <v>1101</v>
      </c>
      <c r="C106" s="46" t="s">
        <v>513</v>
      </c>
      <c r="D106" s="58">
        <f aca="true" t="shared" si="0" ref="D106:D111">134-62</f>
        <v>72</v>
      </c>
      <c r="E106" s="11"/>
      <c r="F106" s="12"/>
      <c r="G106"/>
      <c r="H106"/>
      <c r="I106"/>
    </row>
    <row r="107" spans="1:9" ht="51">
      <c r="A107" s="31">
        <v>3</v>
      </c>
      <c r="B107" s="55" t="s">
        <v>1102</v>
      </c>
      <c r="C107" s="46" t="s">
        <v>513</v>
      </c>
      <c r="D107" s="58">
        <f t="shared" si="0"/>
        <v>72</v>
      </c>
      <c r="E107" s="11"/>
      <c r="F107" s="12"/>
      <c r="G107"/>
      <c r="H107"/>
      <c r="I107"/>
    </row>
    <row r="108" spans="1:9" ht="48" customHeight="1">
      <c r="A108" s="31">
        <v>4</v>
      </c>
      <c r="B108" s="55" t="s">
        <v>1103</v>
      </c>
      <c r="C108" s="46" t="s">
        <v>513</v>
      </c>
      <c r="D108" s="58">
        <f t="shared" si="0"/>
        <v>72</v>
      </c>
      <c r="E108" s="11"/>
      <c r="F108" s="12"/>
      <c r="G108"/>
      <c r="H108"/>
      <c r="I108"/>
    </row>
    <row r="109" spans="1:9" ht="12.75">
      <c r="A109" s="31">
        <v>5</v>
      </c>
      <c r="B109" s="88" t="s">
        <v>1104</v>
      </c>
      <c r="C109" s="46" t="s">
        <v>513</v>
      </c>
      <c r="D109" s="58">
        <f t="shared" si="0"/>
        <v>72</v>
      </c>
      <c r="E109" s="11"/>
      <c r="F109" s="12"/>
      <c r="G109"/>
      <c r="H109"/>
      <c r="I109"/>
    </row>
    <row r="110" spans="1:9" ht="12.75">
      <c r="A110" s="31">
        <v>6</v>
      </c>
      <c r="B110" s="55" t="s">
        <v>1105</v>
      </c>
      <c r="C110" s="46" t="s">
        <v>513</v>
      </c>
      <c r="D110" s="58">
        <f t="shared" si="0"/>
        <v>72</v>
      </c>
      <c r="E110" s="11"/>
      <c r="F110" s="12"/>
      <c r="G110"/>
      <c r="H110"/>
      <c r="I110"/>
    </row>
    <row r="111" spans="1:9" ht="12.75">
      <c r="A111" s="31">
        <v>7</v>
      </c>
      <c r="B111" s="70" t="s">
        <v>1106</v>
      </c>
      <c r="C111" s="46" t="s">
        <v>513</v>
      </c>
      <c r="D111" s="58">
        <f t="shared" si="0"/>
        <v>72</v>
      </c>
      <c r="E111" s="11"/>
      <c r="F111" s="12"/>
      <c r="G111"/>
      <c r="H111"/>
      <c r="I111"/>
    </row>
    <row r="112" spans="1:9" ht="12.75" customHeight="1">
      <c r="A112" s="31"/>
      <c r="B112" s="140" t="s">
        <v>1107</v>
      </c>
      <c r="C112" s="46"/>
      <c r="D112" s="58"/>
      <c r="E112" s="11"/>
      <c r="F112" s="12"/>
      <c r="G112"/>
      <c r="H112"/>
      <c r="I112"/>
    </row>
    <row r="113" spans="1:9" ht="12.75">
      <c r="A113" s="31">
        <v>1</v>
      </c>
      <c r="B113" s="55" t="s">
        <v>1108</v>
      </c>
      <c r="C113" s="31" t="s">
        <v>513</v>
      </c>
      <c r="D113" s="31">
        <v>126</v>
      </c>
      <c r="E113" s="11"/>
      <c r="F113" s="12"/>
      <c r="G113"/>
      <c r="H113"/>
      <c r="I113"/>
    </row>
    <row r="114" spans="1:9" ht="51">
      <c r="A114" s="31">
        <v>2</v>
      </c>
      <c r="B114" s="55" t="s">
        <v>1101</v>
      </c>
      <c r="C114" s="46" t="s">
        <v>513</v>
      </c>
      <c r="D114" s="31">
        <v>126</v>
      </c>
      <c r="E114" s="11"/>
      <c r="F114" s="12"/>
      <c r="G114"/>
      <c r="H114"/>
      <c r="I114"/>
    </row>
    <row r="115" spans="1:6" ht="51">
      <c r="A115" s="31">
        <v>3</v>
      </c>
      <c r="B115" s="55" t="s">
        <v>1102</v>
      </c>
      <c r="C115" s="46" t="s">
        <v>513</v>
      </c>
      <c r="D115" s="31">
        <v>126</v>
      </c>
      <c r="E115" s="37"/>
      <c r="F115" s="37"/>
    </row>
    <row r="116" spans="1:6" ht="38.25">
      <c r="A116" s="31">
        <v>4</v>
      </c>
      <c r="B116" s="55" t="s">
        <v>1103</v>
      </c>
      <c r="C116" s="46" t="s">
        <v>513</v>
      </c>
      <c r="D116" s="31">
        <v>126</v>
      </c>
      <c r="E116" s="37"/>
      <c r="F116" s="37"/>
    </row>
    <row r="117" spans="1:6" ht="12.75">
      <c r="A117" s="31">
        <v>5</v>
      </c>
      <c r="B117" s="88" t="s">
        <v>1104</v>
      </c>
      <c r="C117" s="46" t="s">
        <v>513</v>
      </c>
      <c r="D117" s="31">
        <v>126</v>
      </c>
      <c r="E117" s="37"/>
      <c r="F117" s="37"/>
    </row>
    <row r="118" spans="1:6" ht="12.75">
      <c r="A118" s="31">
        <v>6</v>
      </c>
      <c r="B118" s="55" t="s">
        <v>1105</v>
      </c>
      <c r="C118" s="46" t="s">
        <v>513</v>
      </c>
      <c r="D118" s="31">
        <v>126</v>
      </c>
      <c r="E118" s="37"/>
      <c r="F118" s="37"/>
    </row>
    <row r="119" spans="1:6" ht="12.75">
      <c r="A119" s="31">
        <v>7</v>
      </c>
      <c r="B119" s="70" t="s">
        <v>1106</v>
      </c>
      <c r="C119" s="46" t="s">
        <v>513</v>
      </c>
      <c r="D119" s="31">
        <v>126</v>
      </c>
      <c r="E119" s="37"/>
      <c r="F119" s="37"/>
    </row>
    <row r="120" spans="1:6" ht="38.25">
      <c r="A120" s="31">
        <v>8</v>
      </c>
      <c r="B120" s="33" t="s">
        <v>582</v>
      </c>
      <c r="C120" s="31" t="s">
        <v>513</v>
      </c>
      <c r="D120" s="62">
        <v>4</v>
      </c>
      <c r="E120" s="37"/>
      <c r="F120" s="37"/>
    </row>
    <row r="121" spans="1:6" ht="12.75" customHeight="1">
      <c r="A121" s="31">
        <v>9</v>
      </c>
      <c r="B121" s="87" t="s">
        <v>1109</v>
      </c>
      <c r="C121" s="46" t="s">
        <v>513</v>
      </c>
      <c r="D121" s="122">
        <v>126</v>
      </c>
      <c r="E121" s="37"/>
      <c r="F121" s="37"/>
    </row>
    <row r="122" spans="1:6" ht="12.75">
      <c r="A122" s="31">
        <v>10</v>
      </c>
      <c r="B122" s="55" t="s">
        <v>1110</v>
      </c>
      <c r="C122" s="46" t="s">
        <v>513</v>
      </c>
      <c r="D122" s="58">
        <v>126</v>
      </c>
      <c r="E122" s="37"/>
      <c r="F122" s="37"/>
    </row>
    <row r="123" spans="1:6" ht="12.75">
      <c r="A123" s="31"/>
      <c r="B123" s="140" t="s">
        <v>1111</v>
      </c>
      <c r="C123" s="46"/>
      <c r="D123" s="58"/>
      <c r="E123" s="37"/>
      <c r="F123" s="37"/>
    </row>
    <row r="124" spans="1:6" ht="12.75">
      <c r="A124" s="31">
        <v>1</v>
      </c>
      <c r="B124" s="55" t="s">
        <v>1108</v>
      </c>
      <c r="C124" s="31" t="s">
        <v>513</v>
      </c>
      <c r="D124" s="31">
        <v>53</v>
      </c>
      <c r="E124" s="37"/>
      <c r="F124" s="37"/>
    </row>
    <row r="125" spans="1:6" ht="12.75">
      <c r="A125" s="31">
        <v>2</v>
      </c>
      <c r="B125" s="55" t="s">
        <v>1112</v>
      </c>
      <c r="C125" s="31" t="s">
        <v>513</v>
      </c>
      <c r="D125" s="31">
        <f>106*0.5</f>
        <v>53</v>
      </c>
      <c r="E125" s="37"/>
      <c r="F125" s="37"/>
    </row>
    <row r="126" spans="1:6" ht="51">
      <c r="A126" s="31">
        <v>3</v>
      </c>
      <c r="B126" s="55" t="s">
        <v>1101</v>
      </c>
      <c r="C126" s="46" t="s">
        <v>513</v>
      </c>
      <c r="D126" s="31">
        <v>106</v>
      </c>
      <c r="E126" s="37"/>
      <c r="F126" s="37"/>
    </row>
    <row r="127" spans="1:6" ht="51">
      <c r="A127" s="31">
        <v>4</v>
      </c>
      <c r="B127" s="55" t="s">
        <v>1102</v>
      </c>
      <c r="C127" s="46" t="s">
        <v>513</v>
      </c>
      <c r="D127" s="31">
        <v>106</v>
      </c>
      <c r="E127" s="37"/>
      <c r="F127" s="37"/>
    </row>
    <row r="128" spans="1:6" ht="38.25">
      <c r="A128" s="31">
        <v>5</v>
      </c>
      <c r="B128" s="55" t="s">
        <v>1103</v>
      </c>
      <c r="C128" s="46" t="s">
        <v>513</v>
      </c>
      <c r="D128" s="31">
        <v>106</v>
      </c>
      <c r="E128" s="37"/>
      <c r="F128" s="37"/>
    </row>
    <row r="129" spans="1:6" ht="12.75">
      <c r="A129" s="31">
        <v>6</v>
      </c>
      <c r="B129" s="88" t="s">
        <v>1104</v>
      </c>
      <c r="C129" s="46" t="s">
        <v>513</v>
      </c>
      <c r="D129" s="31">
        <v>106</v>
      </c>
      <c r="E129" s="37"/>
      <c r="F129" s="37"/>
    </row>
    <row r="130" spans="1:6" ht="12.75">
      <c r="A130" s="31">
        <v>7</v>
      </c>
      <c r="B130" s="55" t="s">
        <v>1105</v>
      </c>
      <c r="C130" s="46" t="s">
        <v>513</v>
      </c>
      <c r="D130" s="31">
        <v>106</v>
      </c>
      <c r="E130" s="37"/>
      <c r="F130" s="37"/>
    </row>
    <row r="131" spans="1:6" ht="12.75">
      <c r="A131" s="31">
        <v>8</v>
      </c>
      <c r="B131" s="70" t="s">
        <v>1106</v>
      </c>
      <c r="C131" s="46" t="s">
        <v>513</v>
      </c>
      <c r="D131" s="31">
        <v>106</v>
      </c>
      <c r="E131" s="37"/>
      <c r="F131" s="37"/>
    </row>
    <row r="132" spans="1:6" ht="12.75">
      <c r="A132" s="31">
        <v>9</v>
      </c>
      <c r="B132" s="88" t="s">
        <v>1113</v>
      </c>
      <c r="C132" s="46" t="s">
        <v>832</v>
      </c>
      <c r="D132" s="122">
        <v>1</v>
      </c>
      <c r="E132" s="37"/>
      <c r="F132" s="37"/>
    </row>
    <row r="133" spans="1:6" ht="44.25" customHeight="1">
      <c r="A133" s="31">
        <v>10</v>
      </c>
      <c r="B133" s="33" t="s">
        <v>582</v>
      </c>
      <c r="C133" s="31" t="s">
        <v>513</v>
      </c>
      <c r="D133" s="62">
        <v>5</v>
      </c>
      <c r="E133" s="37"/>
      <c r="F133" s="37"/>
    </row>
    <row r="134" spans="1:6" ht="12.75">
      <c r="A134" s="31">
        <v>11</v>
      </c>
      <c r="B134" s="55" t="s">
        <v>1110</v>
      </c>
      <c r="C134" s="46" t="s">
        <v>513</v>
      </c>
      <c r="D134" s="58">
        <v>106</v>
      </c>
      <c r="E134" s="37"/>
      <c r="F134" s="37"/>
    </row>
    <row r="135" spans="1:6" ht="12.75">
      <c r="A135" s="31"/>
      <c r="B135" s="140" t="s">
        <v>1114</v>
      </c>
      <c r="C135" s="46"/>
      <c r="D135" s="58"/>
      <c r="E135" s="37"/>
      <c r="F135" s="37"/>
    </row>
    <row r="136" spans="1:6" ht="12.75">
      <c r="A136" s="31">
        <v>1</v>
      </c>
      <c r="B136" s="55" t="s">
        <v>1108</v>
      </c>
      <c r="C136" s="31" t="s">
        <v>513</v>
      </c>
      <c r="D136" s="31">
        <v>232</v>
      </c>
      <c r="E136" s="37"/>
      <c r="F136" s="37"/>
    </row>
    <row r="137" spans="1:6" ht="12.75">
      <c r="A137" s="31">
        <v>2</v>
      </c>
      <c r="B137" s="55" t="s">
        <v>1112</v>
      </c>
      <c r="C137" s="31" t="s">
        <v>513</v>
      </c>
      <c r="D137" s="31">
        <v>232</v>
      </c>
      <c r="E137" s="37"/>
      <c r="F137" s="37"/>
    </row>
    <row r="138" spans="1:6" ht="51">
      <c r="A138" s="31">
        <v>3</v>
      </c>
      <c r="B138" s="55" t="s">
        <v>1101</v>
      </c>
      <c r="C138" s="46" t="s">
        <v>513</v>
      </c>
      <c r="D138" s="31">
        <v>464</v>
      </c>
      <c r="E138" s="37"/>
      <c r="F138" s="37"/>
    </row>
    <row r="139" spans="1:6" ht="51">
      <c r="A139" s="31">
        <v>4</v>
      </c>
      <c r="B139" s="55" t="s">
        <v>1102</v>
      </c>
      <c r="C139" s="46" t="s">
        <v>513</v>
      </c>
      <c r="D139" s="31">
        <v>464</v>
      </c>
      <c r="E139" s="37"/>
      <c r="F139" s="37"/>
    </row>
    <row r="140" spans="1:6" ht="38.25">
      <c r="A140" s="31">
        <v>5</v>
      </c>
      <c r="B140" s="55" t="s">
        <v>1103</v>
      </c>
      <c r="C140" s="46" t="s">
        <v>513</v>
      </c>
      <c r="D140" s="31">
        <v>464</v>
      </c>
      <c r="E140" s="37"/>
      <c r="F140" s="37"/>
    </row>
    <row r="141" spans="1:6" ht="51">
      <c r="A141" s="31">
        <v>6</v>
      </c>
      <c r="B141" s="55" t="s">
        <v>1115</v>
      </c>
      <c r="C141" s="46" t="s">
        <v>513</v>
      </c>
      <c r="D141" s="61">
        <v>464</v>
      </c>
      <c r="E141" s="37"/>
      <c r="F141" s="37"/>
    </row>
    <row r="142" spans="1:6" ht="12.75">
      <c r="A142" s="31">
        <v>7</v>
      </c>
      <c r="B142" s="88" t="s">
        <v>1104</v>
      </c>
      <c r="C142" s="46" t="s">
        <v>513</v>
      </c>
      <c r="D142" s="151">
        <v>464</v>
      </c>
      <c r="E142" s="37"/>
      <c r="F142" s="37"/>
    </row>
    <row r="143" spans="1:6" ht="12.75">
      <c r="A143" s="31">
        <v>8</v>
      </c>
      <c r="B143" s="55" t="s">
        <v>1105</v>
      </c>
      <c r="C143" s="46" t="s">
        <v>513</v>
      </c>
      <c r="D143" s="151">
        <v>464</v>
      </c>
      <c r="E143" s="37"/>
      <c r="F143" s="37"/>
    </row>
    <row r="144" spans="1:6" ht="12.75">
      <c r="A144" s="31">
        <v>9</v>
      </c>
      <c r="B144" s="70" t="s">
        <v>1106</v>
      </c>
      <c r="C144" s="46" t="s">
        <v>513</v>
      </c>
      <c r="D144" s="151">
        <v>464</v>
      </c>
      <c r="E144" s="37"/>
      <c r="F144" s="37"/>
    </row>
    <row r="145" spans="1:6" ht="12.75">
      <c r="A145" s="31">
        <v>10</v>
      </c>
      <c r="B145" s="55" t="s">
        <v>1116</v>
      </c>
      <c r="C145" s="46" t="s">
        <v>513</v>
      </c>
      <c r="D145" s="175">
        <v>404</v>
      </c>
      <c r="E145" s="37"/>
      <c r="F145" s="37"/>
    </row>
    <row r="146" spans="1:6" ht="12.75">
      <c r="A146" s="31">
        <v>11</v>
      </c>
      <c r="B146" s="87" t="s">
        <v>1117</v>
      </c>
      <c r="C146" s="46" t="s">
        <v>513</v>
      </c>
      <c r="D146" s="61">
        <v>464</v>
      </c>
      <c r="E146" s="37"/>
      <c r="F146" s="37"/>
    </row>
    <row r="147" spans="1:6" ht="12.75">
      <c r="A147" s="31"/>
      <c r="B147" s="140" t="s">
        <v>1118</v>
      </c>
      <c r="C147" s="46"/>
      <c r="D147" s="58"/>
      <c r="E147" s="37"/>
      <c r="F147" s="37"/>
    </row>
    <row r="148" spans="1:6" ht="12.75">
      <c r="A148" s="46">
        <v>1</v>
      </c>
      <c r="B148" s="47" t="s">
        <v>1119</v>
      </c>
      <c r="C148" s="46" t="s">
        <v>828</v>
      </c>
      <c r="D148" s="58">
        <v>30</v>
      </c>
      <c r="E148" s="37"/>
      <c r="F148" s="37"/>
    </row>
    <row r="149" spans="1:6" ht="12.75">
      <c r="A149" s="46">
        <v>2</v>
      </c>
      <c r="B149" s="47" t="s">
        <v>1120</v>
      </c>
      <c r="C149" s="46" t="s">
        <v>828</v>
      </c>
      <c r="D149" s="58">
        <f>84-32</f>
        <v>52</v>
      </c>
      <c r="E149" s="37"/>
      <c r="F149" s="37"/>
    </row>
    <row r="150" spans="1:6" ht="25.5">
      <c r="A150" s="46">
        <v>3</v>
      </c>
      <c r="B150" s="55" t="s">
        <v>1121</v>
      </c>
      <c r="C150" s="46" t="s">
        <v>513</v>
      </c>
      <c r="D150" s="58"/>
      <c r="E150" s="37"/>
      <c r="F150" s="37"/>
    </row>
    <row r="151" spans="1:6" ht="25.5">
      <c r="A151" s="46">
        <v>4</v>
      </c>
      <c r="B151" s="55" t="s">
        <v>1122</v>
      </c>
      <c r="C151" s="46" t="s">
        <v>513</v>
      </c>
      <c r="D151" s="58">
        <f>67-32</f>
        <v>35</v>
      </c>
      <c r="E151" s="37"/>
      <c r="F151" s="37"/>
    </row>
    <row r="152" spans="1:6" ht="25.5">
      <c r="A152" s="46">
        <v>5</v>
      </c>
      <c r="B152" s="55" t="s">
        <v>1123</v>
      </c>
      <c r="C152" s="46" t="s">
        <v>513</v>
      </c>
      <c r="D152" s="58">
        <f>602-240</f>
        <v>362</v>
      </c>
      <c r="E152" s="37"/>
      <c r="F152" s="37"/>
    </row>
    <row r="153" spans="1:6" ht="12.75">
      <c r="A153" s="46">
        <v>6</v>
      </c>
      <c r="B153" s="88" t="s">
        <v>1124</v>
      </c>
      <c r="C153" s="46" t="s">
        <v>513</v>
      </c>
      <c r="D153" s="122">
        <f>106-15</f>
        <v>91</v>
      </c>
      <c r="E153" s="37"/>
      <c r="F153" s="37"/>
    </row>
    <row r="154" spans="1:6" ht="25.5">
      <c r="A154" s="46">
        <v>7</v>
      </c>
      <c r="B154" s="55" t="s">
        <v>1125</v>
      </c>
      <c r="C154" s="31" t="s">
        <v>828</v>
      </c>
      <c r="D154" s="31">
        <f>189-62</f>
        <v>127</v>
      </c>
      <c r="E154" s="37"/>
      <c r="F154" s="37"/>
    </row>
    <row r="155" spans="1:6" ht="38.25">
      <c r="A155" s="46">
        <v>8</v>
      </c>
      <c r="B155" s="55" t="s">
        <v>1126</v>
      </c>
      <c r="C155" s="31" t="s">
        <v>828</v>
      </c>
      <c r="D155" s="31">
        <f>147-64</f>
        <v>83</v>
      </c>
      <c r="E155" s="37"/>
      <c r="F155" s="37"/>
    </row>
    <row r="156" spans="1:6" ht="12.75">
      <c r="A156" s="31"/>
      <c r="B156" s="64" t="s">
        <v>518</v>
      </c>
      <c r="C156" s="59"/>
      <c r="D156" s="58"/>
      <c r="E156" s="37"/>
      <c r="F156" s="37"/>
    </row>
    <row r="157" spans="1:6" ht="165.75">
      <c r="A157" s="31"/>
      <c r="B157" s="64" t="s">
        <v>381</v>
      </c>
      <c r="C157" s="59"/>
      <c r="D157" s="58"/>
      <c r="E157" s="37"/>
      <c r="F157" s="37"/>
    </row>
    <row r="158" spans="1:6" ht="38.25">
      <c r="A158" s="31">
        <v>1</v>
      </c>
      <c r="B158" s="162" t="s">
        <v>1127</v>
      </c>
      <c r="C158" s="58" t="s">
        <v>513</v>
      </c>
      <c r="D158" s="58">
        <v>181</v>
      </c>
      <c r="E158" s="37"/>
      <c r="F158" s="37"/>
    </row>
    <row r="159" spans="1:6" ht="12.75">
      <c r="A159" s="31"/>
      <c r="B159" s="89" t="s">
        <v>1128</v>
      </c>
      <c r="C159" s="58" t="s">
        <v>524</v>
      </c>
      <c r="D159" s="58">
        <v>3</v>
      </c>
      <c r="E159" s="37"/>
      <c r="F159" s="37"/>
    </row>
    <row r="160" spans="1:6" ht="12.75">
      <c r="A160" s="31"/>
      <c r="B160" s="89" t="s">
        <v>1129</v>
      </c>
      <c r="C160" s="58" t="s">
        <v>524</v>
      </c>
      <c r="D160" s="58">
        <v>5</v>
      </c>
      <c r="E160" s="37"/>
      <c r="F160" s="37"/>
    </row>
    <row r="161" spans="1:6" ht="12.75">
      <c r="A161" s="31"/>
      <c r="B161" s="89" t="s">
        <v>1130</v>
      </c>
      <c r="C161" s="58" t="s">
        <v>524</v>
      </c>
      <c r="D161" s="58">
        <v>4</v>
      </c>
      <c r="E161" s="37"/>
      <c r="F161" s="37"/>
    </row>
    <row r="162" spans="1:6" ht="12.75">
      <c r="A162" s="31"/>
      <c r="B162" s="89" t="s">
        <v>1131</v>
      </c>
      <c r="C162" s="58" t="s">
        <v>524</v>
      </c>
      <c r="D162" s="58">
        <v>2</v>
      </c>
      <c r="E162" s="37"/>
      <c r="F162" s="37"/>
    </row>
    <row r="163" spans="1:6" ht="12.75">
      <c r="A163" s="31"/>
      <c r="B163" s="89" t="s">
        <v>1132</v>
      </c>
      <c r="C163" s="58" t="s">
        <v>524</v>
      </c>
      <c r="D163" s="58">
        <v>3</v>
      </c>
      <c r="E163" s="37"/>
      <c r="F163" s="37"/>
    </row>
    <row r="164" spans="1:6" ht="12.75">
      <c r="A164" s="31"/>
      <c r="B164" s="89" t="s">
        <v>1133</v>
      </c>
      <c r="C164" s="58" t="s">
        <v>524</v>
      </c>
      <c r="D164" s="58">
        <v>1</v>
      </c>
      <c r="E164" s="37"/>
      <c r="F164" s="37"/>
    </row>
    <row r="165" spans="1:6" ht="12.75">
      <c r="A165" s="31"/>
      <c r="B165" s="89" t="s">
        <v>1134</v>
      </c>
      <c r="C165" s="58" t="s">
        <v>524</v>
      </c>
      <c r="D165" s="58">
        <v>13</v>
      </c>
      <c r="E165" s="37"/>
      <c r="F165" s="37"/>
    </row>
    <row r="166" spans="1:6" ht="12.75">
      <c r="A166" s="31"/>
      <c r="B166" s="89" t="s">
        <v>1135</v>
      </c>
      <c r="C166" s="58" t="s">
        <v>524</v>
      </c>
      <c r="D166" s="58">
        <v>23</v>
      </c>
      <c r="E166" s="37"/>
      <c r="F166" s="37"/>
    </row>
    <row r="167" spans="1:6" ht="12.75">
      <c r="A167" s="31"/>
      <c r="B167" s="89" t="s">
        <v>1136</v>
      </c>
      <c r="C167" s="58" t="s">
        <v>524</v>
      </c>
      <c r="D167" s="58">
        <v>3</v>
      </c>
      <c r="E167" s="37"/>
      <c r="F167" s="37"/>
    </row>
    <row r="168" spans="1:6" ht="12.75">
      <c r="A168" s="31"/>
      <c r="B168" s="89" t="s">
        <v>1137</v>
      </c>
      <c r="C168" s="58" t="s">
        <v>524</v>
      </c>
      <c r="D168" s="58">
        <v>2</v>
      </c>
      <c r="E168" s="37"/>
      <c r="F168" s="37"/>
    </row>
    <row r="169" spans="1:6" ht="12.75">
      <c r="A169" s="31"/>
      <c r="B169" s="89" t="s">
        <v>1138</v>
      </c>
      <c r="C169" s="58" t="s">
        <v>524</v>
      </c>
      <c r="D169" s="58">
        <v>5</v>
      </c>
      <c r="E169" s="37"/>
      <c r="F169" s="37"/>
    </row>
    <row r="170" spans="1:6" ht="12.75">
      <c r="A170" s="31"/>
      <c r="B170" s="89" t="s">
        <v>1139</v>
      </c>
      <c r="C170" s="58" t="s">
        <v>524</v>
      </c>
      <c r="D170" s="58">
        <v>2</v>
      </c>
      <c r="E170" s="37"/>
      <c r="F170" s="37"/>
    </row>
    <row r="171" spans="1:6" ht="12.75">
      <c r="A171" s="31"/>
      <c r="B171" s="89" t="s">
        <v>1140</v>
      </c>
      <c r="C171" s="58" t="s">
        <v>524</v>
      </c>
      <c r="D171" s="58">
        <v>2</v>
      </c>
      <c r="E171" s="37"/>
      <c r="F171" s="37"/>
    </row>
    <row r="172" spans="1:6" ht="12.75">
      <c r="A172" s="31"/>
      <c r="B172" s="89" t="s">
        <v>1141</v>
      </c>
      <c r="C172" s="58" t="s">
        <v>524</v>
      </c>
      <c r="D172" s="58">
        <v>2</v>
      </c>
      <c r="E172" s="37"/>
      <c r="F172" s="37"/>
    </row>
    <row r="173" spans="1:6" ht="25.5">
      <c r="A173" s="31">
        <v>2</v>
      </c>
      <c r="B173" s="48" t="s">
        <v>1142</v>
      </c>
      <c r="C173" s="58" t="s">
        <v>513</v>
      </c>
      <c r="D173" s="58">
        <v>86</v>
      </c>
      <c r="E173" s="37"/>
      <c r="F173" s="37"/>
    </row>
    <row r="174" spans="1:6" ht="38.25">
      <c r="A174" s="31">
        <v>3</v>
      </c>
      <c r="B174" s="48" t="s">
        <v>382</v>
      </c>
      <c r="C174" s="59" t="s">
        <v>828</v>
      </c>
      <c r="D174" s="58">
        <v>48</v>
      </c>
      <c r="E174" s="37"/>
      <c r="F174" s="37"/>
    </row>
    <row r="175" spans="1:6" ht="25.5">
      <c r="A175" s="31">
        <v>4</v>
      </c>
      <c r="B175" s="70" t="s">
        <v>1143</v>
      </c>
      <c r="C175" s="143" t="s">
        <v>828</v>
      </c>
      <c r="D175" s="58">
        <v>16</v>
      </c>
      <c r="E175" s="37"/>
      <c r="F175" s="37"/>
    </row>
    <row r="176" spans="1:6" ht="38.25">
      <c r="A176" s="31">
        <v>5</v>
      </c>
      <c r="B176" s="48" t="s">
        <v>1144</v>
      </c>
      <c r="C176" s="59" t="s">
        <v>828</v>
      </c>
      <c r="D176" s="58">
        <v>47</v>
      </c>
      <c r="E176" s="37"/>
      <c r="F176" s="37"/>
    </row>
    <row r="177" spans="1:6" ht="12.75">
      <c r="A177" s="31">
        <v>6</v>
      </c>
      <c r="B177" s="65" t="s">
        <v>698</v>
      </c>
      <c r="C177" s="143" t="s">
        <v>828</v>
      </c>
      <c r="D177" s="58">
        <v>95</v>
      </c>
      <c r="E177" s="37"/>
      <c r="F177" s="37"/>
    </row>
    <row r="178" spans="1:6" ht="12.75">
      <c r="A178" s="52">
        <v>7</v>
      </c>
      <c r="B178" s="69" t="s">
        <v>1145</v>
      </c>
      <c r="C178" s="275" t="s">
        <v>828</v>
      </c>
      <c r="D178" s="276">
        <v>345</v>
      </c>
      <c r="E178" s="37"/>
      <c r="F178" s="37"/>
    </row>
    <row r="179" spans="1:6" ht="127.5">
      <c r="A179" s="31"/>
      <c r="B179" s="64" t="s">
        <v>710</v>
      </c>
      <c r="C179" s="59"/>
      <c r="D179" s="58"/>
      <c r="E179" s="37"/>
      <c r="F179" s="37"/>
    </row>
    <row r="180" spans="1:6" ht="25.5">
      <c r="A180" s="31">
        <v>1</v>
      </c>
      <c r="B180" s="107" t="s">
        <v>1146</v>
      </c>
      <c r="C180" s="58" t="s">
        <v>832</v>
      </c>
      <c r="D180" s="58">
        <v>13</v>
      </c>
      <c r="E180" s="37"/>
      <c r="F180" s="37"/>
    </row>
    <row r="181" spans="1:6" ht="38.25">
      <c r="A181" s="31">
        <v>2</v>
      </c>
      <c r="B181" s="65" t="s">
        <v>702</v>
      </c>
      <c r="C181" s="58" t="s">
        <v>832</v>
      </c>
      <c r="D181" s="58">
        <v>1</v>
      </c>
      <c r="E181" s="37"/>
      <c r="F181" s="37"/>
    </row>
    <row r="182" spans="1:6" ht="38.25">
      <c r="A182" s="31">
        <v>3</v>
      </c>
      <c r="B182" s="65" t="s">
        <v>705</v>
      </c>
      <c r="C182" s="58" t="s">
        <v>832</v>
      </c>
      <c r="D182" s="58">
        <v>17</v>
      </c>
      <c r="E182" s="37"/>
      <c r="F182" s="37"/>
    </row>
    <row r="183" spans="1:6" ht="38.25">
      <c r="A183" s="31">
        <v>4</v>
      </c>
      <c r="B183" s="65" t="s">
        <v>1147</v>
      </c>
      <c r="C183" s="58" t="s">
        <v>832</v>
      </c>
      <c r="D183" s="58">
        <v>1</v>
      </c>
      <c r="E183" s="90"/>
      <c r="F183" s="90"/>
    </row>
    <row r="184" spans="1:6" ht="38.25">
      <c r="A184" s="31">
        <v>5</v>
      </c>
      <c r="B184" s="65" t="s">
        <v>1148</v>
      </c>
      <c r="C184" s="58" t="s">
        <v>832</v>
      </c>
      <c r="D184" s="58">
        <v>1</v>
      </c>
      <c r="E184" s="37"/>
      <c r="F184" s="37"/>
    </row>
    <row r="185" spans="1:6" ht="25.5">
      <c r="A185" s="31">
        <v>6</v>
      </c>
      <c r="B185" s="107" t="s">
        <v>1149</v>
      </c>
      <c r="C185" s="58" t="s">
        <v>832</v>
      </c>
      <c r="D185" s="58">
        <v>3</v>
      </c>
      <c r="E185" s="37"/>
      <c r="F185" s="37"/>
    </row>
    <row r="186" spans="1:6" ht="25.5">
      <c r="A186" s="31">
        <v>7</v>
      </c>
      <c r="B186" s="107" t="s">
        <v>1150</v>
      </c>
      <c r="C186" s="58" t="s">
        <v>832</v>
      </c>
      <c r="D186" s="58"/>
      <c r="E186" s="37"/>
      <c r="F186" s="37"/>
    </row>
    <row r="187" spans="1:6" ht="25.5">
      <c r="A187" s="31">
        <v>8</v>
      </c>
      <c r="B187" s="107" t="s">
        <v>1151</v>
      </c>
      <c r="C187" s="58" t="s">
        <v>832</v>
      </c>
      <c r="D187" s="58">
        <v>1</v>
      </c>
      <c r="E187" s="37"/>
      <c r="F187" s="37"/>
    </row>
    <row r="188" spans="1:6" ht="25.5">
      <c r="A188" s="31">
        <v>9</v>
      </c>
      <c r="B188" s="107" t="s">
        <v>1152</v>
      </c>
      <c r="C188" s="58" t="s">
        <v>832</v>
      </c>
      <c r="D188" s="58">
        <v>1</v>
      </c>
      <c r="E188" s="37"/>
      <c r="F188" s="37"/>
    </row>
    <row r="189" spans="1:6" ht="25.5">
      <c r="A189" s="31">
        <v>10</v>
      </c>
      <c r="B189" s="107" t="s">
        <v>1153</v>
      </c>
      <c r="C189" s="58" t="s">
        <v>832</v>
      </c>
      <c r="D189" s="58">
        <v>7</v>
      </c>
      <c r="E189" s="37"/>
      <c r="F189" s="37"/>
    </row>
    <row r="190" spans="1:6" ht="25.5">
      <c r="A190" s="31">
        <v>11</v>
      </c>
      <c r="B190" s="107" t="s">
        <v>1154</v>
      </c>
      <c r="C190" s="58" t="s">
        <v>832</v>
      </c>
      <c r="D190" s="58">
        <v>1</v>
      </c>
      <c r="E190" s="37"/>
      <c r="F190" s="37"/>
    </row>
    <row r="191" spans="1:6" ht="25.5">
      <c r="A191" s="31">
        <v>12</v>
      </c>
      <c r="B191" s="107" t="s">
        <v>1155</v>
      </c>
      <c r="C191" s="58" t="s">
        <v>832</v>
      </c>
      <c r="D191" s="58">
        <v>2</v>
      </c>
      <c r="E191" s="37"/>
      <c r="F191" s="37"/>
    </row>
    <row r="192" spans="1:6" ht="38.25">
      <c r="A192" s="31">
        <v>13</v>
      </c>
      <c r="B192" s="107" t="s">
        <v>1156</v>
      </c>
      <c r="C192" s="58" t="s">
        <v>832</v>
      </c>
      <c r="D192" s="58">
        <v>1</v>
      </c>
      <c r="E192" s="37"/>
      <c r="F192" s="37"/>
    </row>
    <row r="193" spans="1:6" ht="27.75" customHeight="1">
      <c r="A193" s="31">
        <v>14</v>
      </c>
      <c r="B193" s="107" t="s">
        <v>1157</v>
      </c>
      <c r="C193" s="58" t="s">
        <v>832</v>
      </c>
      <c r="D193" s="58">
        <v>3</v>
      </c>
      <c r="E193" s="37"/>
      <c r="F193" s="37"/>
    </row>
    <row r="194" spans="1:6" ht="25.5">
      <c r="A194" s="31">
        <v>15</v>
      </c>
      <c r="B194" s="107" t="s">
        <v>1158</v>
      </c>
      <c r="C194" s="58" t="s">
        <v>832</v>
      </c>
      <c r="D194" s="58">
        <v>4</v>
      </c>
      <c r="E194" s="37"/>
      <c r="F194" s="37"/>
    </row>
    <row r="195" spans="1:6" ht="25.5">
      <c r="A195" s="31">
        <v>16</v>
      </c>
      <c r="B195" s="107" t="s">
        <v>1159</v>
      </c>
      <c r="C195" s="58" t="s">
        <v>832</v>
      </c>
      <c r="D195" s="58">
        <v>1</v>
      </c>
      <c r="E195" s="37"/>
      <c r="F195" s="37"/>
    </row>
    <row r="196" spans="1:6" ht="25.5">
      <c r="A196" s="31">
        <v>17</v>
      </c>
      <c r="B196" s="107" t="s">
        <v>1160</v>
      </c>
      <c r="C196" s="58" t="s">
        <v>832</v>
      </c>
      <c r="D196" s="58">
        <v>2</v>
      </c>
      <c r="E196" s="37"/>
      <c r="F196" s="37"/>
    </row>
    <row r="197" spans="1:6" ht="25.5">
      <c r="A197" s="31">
        <v>18</v>
      </c>
      <c r="B197" s="107" t="s">
        <v>1161</v>
      </c>
      <c r="C197" s="58" t="s">
        <v>832</v>
      </c>
      <c r="D197" s="58">
        <v>2</v>
      </c>
      <c r="E197" s="37"/>
      <c r="F197" s="37"/>
    </row>
    <row r="198" spans="1:6" ht="12.75">
      <c r="A198" s="31">
        <v>19</v>
      </c>
      <c r="B198" s="48" t="s">
        <v>1162</v>
      </c>
      <c r="C198" s="58" t="s">
        <v>828</v>
      </c>
      <c r="D198" s="58">
        <v>313</v>
      </c>
      <c r="E198" s="37"/>
      <c r="F198" s="37"/>
    </row>
    <row r="199" spans="1:6" ht="12.75">
      <c r="A199" s="31"/>
      <c r="B199" s="64" t="s">
        <v>878</v>
      </c>
      <c r="C199" s="58"/>
      <c r="D199" s="58"/>
      <c r="E199" s="37"/>
      <c r="F199" s="37"/>
    </row>
    <row r="200" spans="1:6" ht="12.75">
      <c r="A200" s="31">
        <v>1</v>
      </c>
      <c r="B200" s="48" t="s">
        <v>1163</v>
      </c>
      <c r="C200" s="59" t="s">
        <v>831</v>
      </c>
      <c r="D200" s="58">
        <f>402*1.1*0.1</f>
        <v>44.220000000000006</v>
      </c>
      <c r="E200" s="37"/>
      <c r="F200" s="37"/>
    </row>
    <row r="201" spans="1:6" ht="12.75">
      <c r="A201" s="31"/>
      <c r="B201" s="48" t="s">
        <v>1164</v>
      </c>
      <c r="C201" s="59" t="s">
        <v>513</v>
      </c>
      <c r="D201" s="58">
        <v>402</v>
      </c>
      <c r="E201" s="37"/>
      <c r="F201" s="37"/>
    </row>
    <row r="202" spans="1:6" ht="12.75" customHeight="1">
      <c r="A202" s="31">
        <v>2</v>
      </c>
      <c r="B202" s="48" t="s">
        <v>1165</v>
      </c>
      <c r="C202" s="58" t="s">
        <v>513</v>
      </c>
      <c r="D202" s="58">
        <v>402</v>
      </c>
      <c r="E202" s="37"/>
      <c r="F202" s="37"/>
    </row>
    <row r="203" spans="1:6" ht="12.75" customHeight="1">
      <c r="A203" s="31">
        <v>3</v>
      </c>
      <c r="B203" s="48" t="s">
        <v>1166</v>
      </c>
      <c r="C203" s="58" t="s">
        <v>513</v>
      </c>
      <c r="D203" s="58">
        <v>42</v>
      </c>
      <c r="E203" s="37"/>
      <c r="F203" s="37"/>
    </row>
    <row r="204" spans="1:6" ht="25.5">
      <c r="A204" s="31">
        <v>4</v>
      </c>
      <c r="B204" s="48" t="s">
        <v>1167</v>
      </c>
      <c r="C204" s="58" t="s">
        <v>513</v>
      </c>
      <c r="D204" s="58">
        <v>402</v>
      </c>
      <c r="E204" s="37"/>
      <c r="F204" s="37"/>
    </row>
    <row r="205" spans="1:6" ht="12.75">
      <c r="A205" s="31">
        <v>5</v>
      </c>
      <c r="B205" s="48" t="s">
        <v>1168</v>
      </c>
      <c r="C205" s="59" t="s">
        <v>513</v>
      </c>
      <c r="D205" s="58">
        <v>479</v>
      </c>
      <c r="E205" s="37"/>
      <c r="F205" s="37"/>
    </row>
    <row r="206" spans="1:6" ht="12.75">
      <c r="A206" s="31">
        <v>6</v>
      </c>
      <c r="B206" s="48" t="s">
        <v>1169</v>
      </c>
      <c r="C206" s="59" t="s">
        <v>513</v>
      </c>
      <c r="D206" s="58">
        <v>42</v>
      </c>
      <c r="E206" s="37"/>
      <c r="F206" s="37"/>
    </row>
    <row r="207" spans="1:6" ht="12.75">
      <c r="A207" s="31">
        <v>8</v>
      </c>
      <c r="B207" s="48" t="s">
        <v>1170</v>
      </c>
      <c r="C207" s="59" t="s">
        <v>513</v>
      </c>
      <c r="D207" s="58">
        <v>39</v>
      </c>
      <c r="E207" s="37"/>
      <c r="F207" s="37"/>
    </row>
    <row r="208" spans="1:6" ht="12.75">
      <c r="A208" s="31">
        <v>9</v>
      </c>
      <c r="B208" s="48" t="s">
        <v>1171</v>
      </c>
      <c r="C208" s="59" t="s">
        <v>513</v>
      </c>
      <c r="D208" s="58">
        <v>147</v>
      </c>
      <c r="E208" s="37"/>
      <c r="F208" s="37"/>
    </row>
    <row r="209" spans="1:6" ht="25.5">
      <c r="A209" s="31">
        <v>10</v>
      </c>
      <c r="B209" s="48" t="s">
        <v>1172</v>
      </c>
      <c r="C209" s="31" t="s">
        <v>513</v>
      </c>
      <c r="D209" s="58">
        <v>378</v>
      </c>
      <c r="E209" s="37"/>
      <c r="F209" s="37"/>
    </row>
    <row r="210" spans="1:6" ht="25.5">
      <c r="A210" s="31">
        <v>11</v>
      </c>
      <c r="B210" s="48" t="s">
        <v>938</v>
      </c>
      <c r="C210" s="31" t="s">
        <v>513</v>
      </c>
      <c r="D210" s="58">
        <v>152</v>
      </c>
      <c r="E210" s="37"/>
      <c r="F210" s="37"/>
    </row>
    <row r="211" spans="1:6" ht="38.25">
      <c r="A211" s="31">
        <v>12</v>
      </c>
      <c r="B211" s="48" t="s">
        <v>1173</v>
      </c>
      <c r="C211" s="58" t="s">
        <v>513</v>
      </c>
      <c r="D211" s="58">
        <v>214</v>
      </c>
      <c r="E211" s="37"/>
      <c r="F211" s="37"/>
    </row>
    <row r="212" spans="1:6" ht="12.75">
      <c r="A212" s="31">
        <v>13</v>
      </c>
      <c r="B212" s="48" t="s">
        <v>1174</v>
      </c>
      <c r="C212" s="59" t="s">
        <v>513</v>
      </c>
      <c r="D212" s="58">
        <v>35</v>
      </c>
      <c r="E212" s="37"/>
      <c r="F212" s="37"/>
    </row>
    <row r="213" spans="1:6" ht="12.75">
      <c r="A213" s="31">
        <v>14</v>
      </c>
      <c r="B213" s="48" t="s">
        <v>1175</v>
      </c>
      <c r="C213" s="59" t="s">
        <v>513</v>
      </c>
      <c r="D213" s="58">
        <v>186</v>
      </c>
      <c r="E213" s="37"/>
      <c r="F213" s="37"/>
    </row>
    <row r="214" spans="1:6" ht="12.75">
      <c r="A214" s="31">
        <v>15</v>
      </c>
      <c r="B214" s="48" t="s">
        <v>1176</v>
      </c>
      <c r="C214" s="59" t="s">
        <v>513</v>
      </c>
      <c r="D214" s="58">
        <v>39</v>
      </c>
      <c r="E214" s="37"/>
      <c r="F214" s="37"/>
    </row>
    <row r="215" spans="1:6" ht="12.75">
      <c r="A215" s="31">
        <v>16</v>
      </c>
      <c r="B215" s="48" t="s">
        <v>1177</v>
      </c>
      <c r="C215" s="59" t="s">
        <v>513</v>
      </c>
      <c r="D215" s="58">
        <v>147</v>
      </c>
      <c r="E215" s="37"/>
      <c r="F215" s="37"/>
    </row>
    <row r="216" spans="1:6" ht="12.75">
      <c r="A216" s="31">
        <v>17</v>
      </c>
      <c r="B216" s="48" t="s">
        <v>1178</v>
      </c>
      <c r="C216" s="59" t="s">
        <v>513</v>
      </c>
      <c r="D216" s="58">
        <v>35</v>
      </c>
      <c r="E216" s="37"/>
      <c r="F216" s="37"/>
    </row>
    <row r="217" spans="1:6" ht="25.5">
      <c r="A217" s="31">
        <v>18</v>
      </c>
      <c r="B217" s="19" t="s">
        <v>977</v>
      </c>
      <c r="C217" s="20" t="s">
        <v>513</v>
      </c>
      <c r="D217" s="14">
        <v>240</v>
      </c>
      <c r="E217" s="37"/>
      <c r="F217" s="37"/>
    </row>
    <row r="218" spans="1:6" ht="12.75">
      <c r="A218" s="31">
        <v>19</v>
      </c>
      <c r="B218" s="48" t="s">
        <v>1179</v>
      </c>
      <c r="C218" s="59" t="s">
        <v>513</v>
      </c>
      <c r="D218" s="58">
        <v>404</v>
      </c>
      <c r="E218" s="37"/>
      <c r="F218" s="37"/>
    </row>
    <row r="219" spans="1:6" ht="38.25">
      <c r="A219" s="31">
        <v>20</v>
      </c>
      <c r="B219" s="48" t="s">
        <v>1180</v>
      </c>
      <c r="C219" s="31" t="s">
        <v>513</v>
      </c>
      <c r="D219" s="58">
        <v>20</v>
      </c>
      <c r="E219" s="37"/>
      <c r="F219" s="37"/>
    </row>
    <row r="220" spans="1:6" ht="12.75">
      <c r="A220" s="31"/>
      <c r="B220" s="64" t="s">
        <v>915</v>
      </c>
      <c r="C220" s="59"/>
      <c r="D220" s="58"/>
      <c r="E220" s="37"/>
      <c r="F220" s="37"/>
    </row>
    <row r="221" spans="1:6" ht="12.75">
      <c r="A221" s="31"/>
      <c r="B221" s="135" t="s">
        <v>520</v>
      </c>
      <c r="C221" s="51"/>
      <c r="D221" s="75"/>
      <c r="E221" s="37"/>
      <c r="F221" s="37"/>
    </row>
    <row r="222" spans="1:6" ht="12.75" customHeight="1">
      <c r="A222" s="31">
        <v>1</v>
      </c>
      <c r="B222" s="88" t="s">
        <v>1181</v>
      </c>
      <c r="C222" s="46" t="s">
        <v>513</v>
      </c>
      <c r="D222" s="277">
        <v>350</v>
      </c>
      <c r="E222" s="37"/>
      <c r="F222" s="37"/>
    </row>
    <row r="223" spans="1:6" ht="12.75" customHeight="1">
      <c r="A223" s="31">
        <v>2</v>
      </c>
      <c r="B223" s="87" t="s">
        <v>680</v>
      </c>
      <c r="C223" s="46" t="s">
        <v>513</v>
      </c>
      <c r="D223" s="58">
        <v>350</v>
      </c>
      <c r="E223" s="37"/>
      <c r="F223" s="37"/>
    </row>
    <row r="224" spans="1:6" ht="12.75">
      <c r="A224" s="31">
        <v>3</v>
      </c>
      <c r="B224" s="48" t="s">
        <v>1182</v>
      </c>
      <c r="C224" s="51" t="s">
        <v>513</v>
      </c>
      <c r="D224" s="75">
        <v>962</v>
      </c>
      <c r="E224" s="37"/>
      <c r="F224" s="37"/>
    </row>
    <row r="225" spans="1:6" ht="12.75">
      <c r="A225" s="31">
        <v>4</v>
      </c>
      <c r="B225" s="133" t="s">
        <v>916</v>
      </c>
      <c r="C225" s="59" t="s">
        <v>513</v>
      </c>
      <c r="D225" s="132">
        <v>962</v>
      </c>
      <c r="E225" s="37"/>
      <c r="F225" s="37"/>
    </row>
    <row r="226" spans="1:6" ht="28.5" customHeight="1">
      <c r="A226" s="31"/>
      <c r="B226" s="88" t="s">
        <v>1183</v>
      </c>
      <c r="C226" s="51" t="s">
        <v>513</v>
      </c>
      <c r="D226" s="260">
        <f>0.55*16</f>
        <v>8.8</v>
      </c>
      <c r="E226" s="37"/>
      <c r="F226" s="37"/>
    </row>
    <row r="227" spans="1:6" ht="12.75">
      <c r="A227" s="31"/>
      <c r="B227" s="137" t="s">
        <v>521</v>
      </c>
      <c r="C227" s="136"/>
      <c r="D227" s="132"/>
      <c r="E227" s="37"/>
      <c r="F227" s="37"/>
    </row>
    <row r="228" spans="1:6" ht="12.75">
      <c r="A228" s="31">
        <v>1</v>
      </c>
      <c r="B228" s="107" t="s">
        <v>1184</v>
      </c>
      <c r="C228" s="56" t="s">
        <v>513</v>
      </c>
      <c r="D228" s="132">
        <v>280</v>
      </c>
      <c r="E228" s="37"/>
      <c r="F228" s="37"/>
    </row>
    <row r="229" spans="1:6" ht="12.75">
      <c r="A229" s="31">
        <v>2</v>
      </c>
      <c r="B229" s="107" t="s">
        <v>1185</v>
      </c>
      <c r="C229" s="56" t="s">
        <v>513</v>
      </c>
      <c r="D229" s="56">
        <v>881</v>
      </c>
      <c r="E229" s="37"/>
      <c r="F229" s="37"/>
    </row>
    <row r="230" spans="1:6" ht="12.75">
      <c r="A230" s="31">
        <v>3</v>
      </c>
      <c r="B230" s="33" t="s">
        <v>980</v>
      </c>
      <c r="C230" s="56" t="s">
        <v>513</v>
      </c>
      <c r="D230" s="278">
        <v>280</v>
      </c>
      <c r="E230" s="37"/>
      <c r="F230" s="37"/>
    </row>
    <row r="231" spans="1:6" ht="12.75">
      <c r="A231" s="31">
        <v>4</v>
      </c>
      <c r="B231" s="48" t="s">
        <v>1186</v>
      </c>
      <c r="C231" s="63" t="s">
        <v>513</v>
      </c>
      <c r="D231" s="63">
        <v>245</v>
      </c>
      <c r="E231" s="37"/>
      <c r="F231" s="37"/>
    </row>
    <row r="232" spans="1:6" ht="12.75" customHeight="1">
      <c r="A232" s="31">
        <v>5</v>
      </c>
      <c r="B232" s="134" t="s">
        <v>939</v>
      </c>
      <c r="C232" s="63" t="s">
        <v>513</v>
      </c>
      <c r="D232" s="75">
        <v>2239</v>
      </c>
      <c r="E232" s="37"/>
      <c r="F232" s="37"/>
    </row>
    <row r="233" spans="1:6" ht="12.75">
      <c r="A233" s="31">
        <v>6</v>
      </c>
      <c r="B233" s="33" t="s">
        <v>1187</v>
      </c>
      <c r="C233" s="56" t="s">
        <v>513</v>
      </c>
      <c r="D233" s="56">
        <v>217</v>
      </c>
      <c r="E233" s="37"/>
      <c r="F233" s="37"/>
    </row>
    <row r="234" spans="1:6" ht="12.75">
      <c r="A234" s="31">
        <v>7</v>
      </c>
      <c r="B234" s="33" t="s">
        <v>1188</v>
      </c>
      <c r="C234" s="56" t="s">
        <v>513</v>
      </c>
      <c r="D234" s="56">
        <v>713</v>
      </c>
      <c r="E234" s="37"/>
      <c r="F234" s="37"/>
    </row>
    <row r="235" spans="1:6" ht="12.75">
      <c r="A235" s="31">
        <v>8</v>
      </c>
      <c r="B235" s="33" t="s">
        <v>1189</v>
      </c>
      <c r="C235" s="56" t="s">
        <v>513</v>
      </c>
      <c r="D235" s="56">
        <v>881</v>
      </c>
      <c r="E235" s="37"/>
      <c r="F235" s="37"/>
    </row>
    <row r="236" spans="1:6" ht="12.75">
      <c r="A236" s="31">
        <v>9</v>
      </c>
      <c r="B236" s="48" t="s">
        <v>1190</v>
      </c>
      <c r="C236" s="63" t="s">
        <v>513</v>
      </c>
      <c r="D236" s="63">
        <v>62</v>
      </c>
      <c r="E236" s="37"/>
      <c r="F236" s="37"/>
    </row>
    <row r="237" spans="1:6" ht="12.75">
      <c r="A237" s="31">
        <v>10</v>
      </c>
      <c r="B237" s="48" t="s">
        <v>1191</v>
      </c>
      <c r="C237" s="59" t="s">
        <v>513</v>
      </c>
      <c r="D237" s="58">
        <v>138</v>
      </c>
      <c r="E237" s="37"/>
      <c r="F237" s="37"/>
    </row>
    <row r="238" spans="1:6" ht="25.5">
      <c r="A238" s="31">
        <v>11</v>
      </c>
      <c r="B238" s="33" t="s">
        <v>1192</v>
      </c>
      <c r="C238" s="46" t="s">
        <v>513</v>
      </c>
      <c r="D238" s="62">
        <v>254</v>
      </c>
      <c r="E238" s="37"/>
      <c r="F238" s="37"/>
    </row>
    <row r="239" spans="1:6" ht="12.75">
      <c r="A239" s="31"/>
      <c r="B239" s="48"/>
      <c r="C239" s="59"/>
      <c r="D239" s="58"/>
      <c r="E239" s="37"/>
      <c r="F239" s="37"/>
    </row>
    <row r="240" spans="1:6" ht="12.75">
      <c r="A240" s="31"/>
      <c r="B240" s="64" t="s">
        <v>917</v>
      </c>
      <c r="C240" s="31"/>
      <c r="D240" s="31"/>
      <c r="E240" s="37"/>
      <c r="F240" s="37"/>
    </row>
    <row r="241" spans="1:6" ht="25.5">
      <c r="A241" s="31">
        <v>1</v>
      </c>
      <c r="B241" s="70" t="s">
        <v>1193</v>
      </c>
      <c r="C241" s="51" t="s">
        <v>828</v>
      </c>
      <c r="D241" s="75">
        <f>189*2</f>
        <v>378</v>
      </c>
      <c r="E241" s="37"/>
      <c r="F241" s="37"/>
    </row>
    <row r="242" spans="1:6" ht="12.75">
      <c r="A242" s="31">
        <v>2</v>
      </c>
      <c r="B242" s="70" t="s">
        <v>1194</v>
      </c>
      <c r="C242" s="51" t="s">
        <v>832</v>
      </c>
      <c r="D242" s="75">
        <v>4</v>
      </c>
      <c r="E242" s="37"/>
      <c r="F242" s="37"/>
    </row>
    <row r="243" spans="1:6" ht="25.5">
      <c r="A243" s="31">
        <v>3</v>
      </c>
      <c r="B243" s="70" t="s">
        <v>1195</v>
      </c>
      <c r="C243" s="51" t="s">
        <v>513</v>
      </c>
      <c r="D243" s="75">
        <v>46</v>
      </c>
      <c r="E243" s="37"/>
      <c r="F243" s="37"/>
    </row>
    <row r="244" spans="1:6" ht="12.75">
      <c r="A244" s="31">
        <v>4</v>
      </c>
      <c r="B244" s="70" t="s">
        <v>1196</v>
      </c>
      <c r="C244" s="51" t="s">
        <v>832</v>
      </c>
      <c r="D244" s="75">
        <v>15</v>
      </c>
      <c r="E244" s="37"/>
      <c r="F244" s="37"/>
    </row>
    <row r="245" spans="1:6" ht="12.75">
      <c r="A245" s="31">
        <v>5</v>
      </c>
      <c r="B245" s="70" t="s">
        <v>1197</v>
      </c>
      <c r="C245" s="51" t="s">
        <v>513</v>
      </c>
      <c r="D245" s="75">
        <v>205</v>
      </c>
      <c r="E245" s="37"/>
      <c r="F245" s="37"/>
    </row>
    <row r="246" spans="1:6" ht="12.75">
      <c r="A246" s="31">
        <v>6</v>
      </c>
      <c r="B246" s="88" t="s">
        <v>1198</v>
      </c>
      <c r="C246" s="75" t="s">
        <v>513</v>
      </c>
      <c r="D246" s="75">
        <v>1077</v>
      </c>
      <c r="E246" s="37"/>
      <c r="F246" s="37"/>
    </row>
    <row r="247" spans="1:6" ht="12.75">
      <c r="A247" s="31">
        <v>7</v>
      </c>
      <c r="B247" s="279" t="s">
        <v>1199</v>
      </c>
      <c r="C247" s="75" t="s">
        <v>828</v>
      </c>
      <c r="D247" s="75">
        <v>370</v>
      </c>
      <c r="E247" s="37"/>
      <c r="F247" s="37"/>
    </row>
    <row r="248" spans="1:6" ht="12.75">
      <c r="A248" s="31">
        <v>8</v>
      </c>
      <c r="B248" s="280" t="s">
        <v>1200</v>
      </c>
      <c r="C248" s="75" t="s">
        <v>513</v>
      </c>
      <c r="D248" s="75">
        <v>215</v>
      </c>
      <c r="E248" s="37"/>
      <c r="F248" s="37"/>
    </row>
    <row r="249" spans="1:6" ht="12.75">
      <c r="A249" s="31">
        <v>9</v>
      </c>
      <c r="B249" s="70" t="s">
        <v>1201</v>
      </c>
      <c r="C249" s="143" t="s">
        <v>513</v>
      </c>
      <c r="D249" s="58">
        <v>1281</v>
      </c>
      <c r="E249" s="37"/>
      <c r="F249" s="37"/>
    </row>
    <row r="250" spans="1:6" ht="25.5">
      <c r="A250" s="31">
        <v>10</v>
      </c>
      <c r="B250" s="48" t="s">
        <v>1202</v>
      </c>
      <c r="C250" s="58" t="s">
        <v>524</v>
      </c>
      <c r="D250" s="58">
        <v>11</v>
      </c>
      <c r="E250" s="37"/>
      <c r="F250" s="37"/>
    </row>
    <row r="251" spans="1:6" ht="12.75">
      <c r="A251" s="31">
        <v>11</v>
      </c>
      <c r="B251" s="281" t="s">
        <v>1203</v>
      </c>
      <c r="C251" s="75" t="s">
        <v>513</v>
      </c>
      <c r="D251" s="75">
        <v>906</v>
      </c>
      <c r="E251" s="37"/>
      <c r="F251" s="37"/>
    </row>
    <row r="252" spans="1:6" ht="12.75">
      <c r="A252" s="31"/>
      <c r="B252" s="66" t="s">
        <v>918</v>
      </c>
      <c r="C252" s="31"/>
      <c r="D252" s="31"/>
      <c r="E252" s="37"/>
      <c r="F252" s="37"/>
    </row>
    <row r="253" spans="1:6" ht="25.5">
      <c r="A253" s="31">
        <v>1</v>
      </c>
      <c r="B253" s="48" t="s">
        <v>1204</v>
      </c>
      <c r="C253" s="46" t="s">
        <v>541</v>
      </c>
      <c r="D253" s="130">
        <v>13</v>
      </c>
      <c r="E253" s="37"/>
      <c r="F253" s="37"/>
    </row>
    <row r="254" spans="1:6" ht="25.5">
      <c r="A254" s="31">
        <v>2</v>
      </c>
      <c r="B254" s="48" t="s">
        <v>1205</v>
      </c>
      <c r="C254" s="46" t="s">
        <v>541</v>
      </c>
      <c r="D254" s="130">
        <v>9</v>
      </c>
      <c r="E254" s="37"/>
      <c r="F254" s="37"/>
    </row>
    <row r="255" spans="1:6" ht="25.5">
      <c r="A255" s="31">
        <v>3</v>
      </c>
      <c r="B255" s="48" t="s">
        <v>1206</v>
      </c>
      <c r="C255" s="46" t="s">
        <v>828</v>
      </c>
      <c r="D255" s="58">
        <v>25</v>
      </c>
      <c r="E255" s="37"/>
      <c r="F255" s="37"/>
    </row>
    <row r="256" spans="1:6" ht="12.75">
      <c r="A256" s="31">
        <v>4</v>
      </c>
      <c r="B256" s="48" t="s">
        <v>1207</v>
      </c>
      <c r="C256" s="46" t="s">
        <v>828</v>
      </c>
      <c r="D256" s="58">
        <v>21</v>
      </c>
      <c r="E256" s="37"/>
      <c r="F256" s="37"/>
    </row>
    <row r="257" spans="1:6" ht="12.75">
      <c r="A257" s="31">
        <v>5</v>
      </c>
      <c r="B257" s="55" t="s">
        <v>1208</v>
      </c>
      <c r="C257" s="31" t="s">
        <v>541</v>
      </c>
      <c r="D257" s="46">
        <v>53</v>
      </c>
      <c r="E257" s="37"/>
      <c r="F257" s="37"/>
    </row>
    <row r="258" spans="1:6" ht="25.5">
      <c r="A258" s="31">
        <v>6</v>
      </c>
      <c r="B258" s="55" t="s">
        <v>1209</v>
      </c>
      <c r="C258" s="31" t="s">
        <v>831</v>
      </c>
      <c r="D258" s="46">
        <v>5.7</v>
      </c>
      <c r="E258" s="37"/>
      <c r="F258" s="37"/>
    </row>
    <row r="259" spans="1:6" ht="12.75">
      <c r="A259" s="31">
        <v>7</v>
      </c>
      <c r="B259" s="48" t="s">
        <v>1210</v>
      </c>
      <c r="C259" s="62" t="s">
        <v>524</v>
      </c>
      <c r="D259" s="62">
        <v>1</v>
      </c>
      <c r="E259" s="37"/>
      <c r="F259" s="37"/>
    </row>
    <row r="260" spans="1:6" ht="12.75">
      <c r="A260" s="31">
        <v>8</v>
      </c>
      <c r="B260" s="48" t="s">
        <v>1211</v>
      </c>
      <c r="C260" s="62" t="s">
        <v>524</v>
      </c>
      <c r="D260" s="62">
        <v>1</v>
      </c>
      <c r="E260" s="37"/>
      <c r="F260" s="37"/>
    </row>
    <row r="261" spans="1:6" ht="12.75">
      <c r="A261" s="31">
        <v>9</v>
      </c>
      <c r="B261" s="48" t="s">
        <v>1212</v>
      </c>
      <c r="C261" s="46" t="s">
        <v>832</v>
      </c>
      <c r="D261" s="130">
        <v>4</v>
      </c>
      <c r="E261" s="37"/>
      <c r="F261" s="37"/>
    </row>
    <row r="262" spans="1:6" ht="12.75">
      <c r="A262" s="31">
        <v>10</v>
      </c>
      <c r="B262" s="48" t="s">
        <v>1213</v>
      </c>
      <c r="C262" s="46" t="s">
        <v>832</v>
      </c>
      <c r="D262" s="130">
        <v>1</v>
      </c>
      <c r="E262" s="37"/>
      <c r="F262" s="37"/>
    </row>
    <row r="263" spans="1:6" ht="12.75">
      <c r="A263" s="31">
        <v>11</v>
      </c>
      <c r="B263" s="48" t="s">
        <v>1214</v>
      </c>
      <c r="C263" s="46" t="s">
        <v>832</v>
      </c>
      <c r="D263" s="58">
        <v>4</v>
      </c>
      <c r="E263" s="37"/>
      <c r="F263" s="37"/>
    </row>
    <row r="264" spans="1:6" ht="12.75">
      <c r="A264" s="31">
        <v>12</v>
      </c>
      <c r="B264" s="48" t="s">
        <v>1215</v>
      </c>
      <c r="C264" s="46" t="s">
        <v>513</v>
      </c>
      <c r="D264" s="58">
        <v>2</v>
      </c>
      <c r="E264" s="37"/>
      <c r="F264" s="37"/>
    </row>
    <row r="265" spans="1:6" ht="12.75">
      <c r="A265" s="31">
        <v>13</v>
      </c>
      <c r="B265" s="47" t="s">
        <v>1216</v>
      </c>
      <c r="C265" s="62" t="s">
        <v>832</v>
      </c>
      <c r="D265" s="31">
        <v>1</v>
      </c>
      <c r="E265" s="37"/>
      <c r="F265" s="37"/>
    </row>
    <row r="266" spans="1:6" ht="12.75">
      <c r="A266" s="31">
        <v>14</v>
      </c>
      <c r="B266" s="144" t="s">
        <v>1217</v>
      </c>
      <c r="C266" s="31" t="s">
        <v>524</v>
      </c>
      <c r="D266" s="31">
        <v>1</v>
      </c>
      <c r="E266" s="37"/>
      <c r="F266" s="37"/>
    </row>
    <row r="267" spans="1:6" ht="12.75">
      <c r="A267" s="31">
        <v>15</v>
      </c>
      <c r="B267" s="47" t="s">
        <v>1218</v>
      </c>
      <c r="C267" s="31" t="s">
        <v>524</v>
      </c>
      <c r="D267" s="31">
        <v>2</v>
      </c>
      <c r="E267" s="37"/>
      <c r="F267" s="37"/>
    </row>
    <row r="268" spans="1:6" ht="12.75">
      <c r="A268" s="31">
        <v>16</v>
      </c>
      <c r="B268" s="47" t="s">
        <v>1219</v>
      </c>
      <c r="C268" s="31" t="s">
        <v>524</v>
      </c>
      <c r="D268" s="31">
        <v>2</v>
      </c>
      <c r="E268" s="37"/>
      <c r="F268" s="37"/>
    </row>
    <row r="269" spans="1:6" ht="12.75">
      <c r="A269" s="31">
        <v>17</v>
      </c>
      <c r="B269" s="47" t="s">
        <v>6</v>
      </c>
      <c r="C269" s="31" t="s">
        <v>513</v>
      </c>
      <c r="D269" s="31">
        <v>8</v>
      </c>
      <c r="E269" s="37"/>
      <c r="F269" s="37"/>
    </row>
    <row r="271" ht="12.75">
      <c r="B271" s="262" t="s">
        <v>505</v>
      </c>
    </row>
    <row r="272" spans="1:6" ht="51" customHeight="1">
      <c r="A272" s="1">
        <v>1</v>
      </c>
      <c r="B272" s="269" t="s">
        <v>504</v>
      </c>
      <c r="C272" s="269"/>
      <c r="D272" s="269"/>
      <c r="E272" s="269"/>
      <c r="F272" s="269"/>
    </row>
    <row r="273" spans="1:6" ht="51" customHeight="1">
      <c r="A273" s="1">
        <v>2</v>
      </c>
      <c r="B273" s="268" t="s">
        <v>652</v>
      </c>
      <c r="C273" s="268"/>
      <c r="D273" s="268"/>
      <c r="E273" s="268"/>
      <c r="F273" s="268"/>
    </row>
    <row r="275" ht="12.75">
      <c r="B275" s="1" t="s">
        <v>1338</v>
      </c>
    </row>
    <row r="276" ht="12.75">
      <c r="B276" s="1" t="s">
        <v>1027</v>
      </c>
    </row>
  </sheetData>
  <sheetProtection/>
  <mergeCells count="10">
    <mergeCell ref="B272:F272"/>
    <mergeCell ref="B273:F273"/>
    <mergeCell ref="A1:F1"/>
    <mergeCell ref="A2:F2"/>
    <mergeCell ref="A9:A10"/>
    <mergeCell ref="B9:B10"/>
    <mergeCell ref="C9:C10"/>
    <mergeCell ref="D9:D10"/>
    <mergeCell ref="E9:E10"/>
    <mergeCell ref="F9:F10"/>
  </mergeCells>
  <printOptions/>
  <pageMargins left="0.3" right="0.34"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zoomScalePageLayoutView="0" workbookViewId="0" topLeftCell="A1">
      <selection activeCell="H11" sqref="H11"/>
    </sheetView>
  </sheetViews>
  <sheetFormatPr defaultColWidth="9.140625" defaultRowHeight="12.75"/>
  <cols>
    <col min="1" max="1" width="4.00390625" style="1" customWidth="1"/>
    <col min="2" max="2" width="39.00390625" style="1" customWidth="1"/>
    <col min="3" max="3" width="9.7109375" style="1" customWidth="1"/>
    <col min="4" max="4" width="9.28125" style="2" customWidth="1"/>
    <col min="5" max="16384" width="9.140625" style="1" customWidth="1"/>
  </cols>
  <sheetData>
    <row r="1" spans="1:4" ht="12.75">
      <c r="A1" s="270" t="s">
        <v>800</v>
      </c>
      <c r="B1" s="270"/>
      <c r="C1" s="270"/>
      <c r="D1" s="270"/>
    </row>
    <row r="2" spans="1:4" ht="12.75">
      <c r="A2" s="271" t="s">
        <v>8</v>
      </c>
      <c r="B2" s="271"/>
      <c r="C2" s="271"/>
      <c r="D2" s="271"/>
    </row>
    <row r="4" spans="2:4" ht="12.75" customHeight="1">
      <c r="B4" s="30" t="s">
        <v>535</v>
      </c>
      <c r="C4" s="39"/>
      <c r="D4" s="39"/>
    </row>
    <row r="5" ht="12.75">
      <c r="B5" s="29" t="s">
        <v>536</v>
      </c>
    </row>
    <row r="6" ht="12.75">
      <c r="B6" s="29" t="s">
        <v>537</v>
      </c>
    </row>
    <row r="7" ht="12.75">
      <c r="B7" s="29" t="s">
        <v>1337</v>
      </c>
    </row>
    <row r="9" spans="1:6" ht="13.5" customHeight="1">
      <c r="A9" s="272" t="s">
        <v>822</v>
      </c>
      <c r="B9" s="272" t="s">
        <v>823</v>
      </c>
      <c r="C9" s="272" t="s">
        <v>824</v>
      </c>
      <c r="D9" s="272" t="s">
        <v>825</v>
      </c>
      <c r="E9" s="272" t="s">
        <v>826</v>
      </c>
      <c r="F9" s="272" t="s">
        <v>827</v>
      </c>
    </row>
    <row r="10" spans="1:6" ht="69.75" customHeight="1">
      <c r="A10" s="272"/>
      <c r="B10" s="272"/>
      <c r="C10" s="272"/>
      <c r="D10" s="272"/>
      <c r="E10" s="272"/>
      <c r="F10" s="272"/>
    </row>
    <row r="11" spans="1:6" s="7" customFormat="1" ht="25.5">
      <c r="A11" s="8"/>
      <c r="B11" s="263" t="s">
        <v>506</v>
      </c>
      <c r="C11" s="18"/>
      <c r="D11" s="18"/>
      <c r="E11" s="6"/>
      <c r="F11" s="12"/>
    </row>
    <row r="12" spans="1:6" s="7" customFormat="1" ht="13.5">
      <c r="A12" s="8">
        <v>1</v>
      </c>
      <c r="B12" s="146" t="s">
        <v>9</v>
      </c>
      <c r="C12" s="18" t="s">
        <v>828</v>
      </c>
      <c r="D12" s="131">
        <v>20</v>
      </c>
      <c r="E12" s="6"/>
      <c r="F12" s="12"/>
    </row>
    <row r="13" spans="1:6" s="7" customFormat="1" ht="13.5">
      <c r="A13" s="8">
        <v>2</v>
      </c>
      <c r="B13" s="146" t="s">
        <v>10</v>
      </c>
      <c r="C13" s="18" t="s">
        <v>828</v>
      </c>
      <c r="D13" s="131">
        <v>20</v>
      </c>
      <c r="E13" s="6"/>
      <c r="F13" s="12"/>
    </row>
    <row r="14" spans="1:6" s="7" customFormat="1" ht="13.5">
      <c r="A14" s="8">
        <v>3</v>
      </c>
      <c r="B14" s="146" t="s">
        <v>11</v>
      </c>
      <c r="C14" s="18" t="s">
        <v>828</v>
      </c>
      <c r="D14" s="131">
        <v>5</v>
      </c>
      <c r="E14" s="6"/>
      <c r="F14" s="12"/>
    </row>
    <row r="15" spans="1:6" s="7" customFormat="1" ht="13.5">
      <c r="A15" s="8">
        <v>4</v>
      </c>
      <c r="B15" s="146" t="s">
        <v>801</v>
      </c>
      <c r="C15" s="18" t="s">
        <v>828</v>
      </c>
      <c r="D15" s="131">
        <v>50</v>
      </c>
      <c r="E15" s="6"/>
      <c r="F15" s="12"/>
    </row>
    <row r="16" spans="1:6" s="7" customFormat="1" ht="13.5">
      <c r="A16" s="8">
        <v>5</v>
      </c>
      <c r="B16" s="163" t="s">
        <v>12</v>
      </c>
      <c r="C16" s="18" t="s">
        <v>832</v>
      </c>
      <c r="D16" s="164">
        <v>16</v>
      </c>
      <c r="E16" s="6"/>
      <c r="F16" s="12"/>
    </row>
    <row r="17" spans="1:6" s="7" customFormat="1" ht="13.5">
      <c r="A17" s="8">
        <v>6</v>
      </c>
      <c r="B17" s="146" t="s">
        <v>940</v>
      </c>
      <c r="C17" s="18" t="s">
        <v>828</v>
      </c>
      <c r="D17" s="131">
        <v>7</v>
      </c>
      <c r="E17" s="6"/>
      <c r="F17" s="12"/>
    </row>
    <row r="18" spans="1:6" s="7" customFormat="1" ht="13.5">
      <c r="A18" s="8">
        <v>7</v>
      </c>
      <c r="B18" s="146" t="s">
        <v>941</v>
      </c>
      <c r="C18" s="18" t="s">
        <v>828</v>
      </c>
      <c r="D18" s="131">
        <v>38</v>
      </c>
      <c r="E18" s="6"/>
      <c r="F18" s="12"/>
    </row>
    <row r="19" spans="1:6" s="7" customFormat="1" ht="13.5">
      <c r="A19" s="8">
        <v>8</v>
      </c>
      <c r="B19" s="146" t="s">
        <v>942</v>
      </c>
      <c r="C19" s="18" t="s">
        <v>828</v>
      </c>
      <c r="D19" s="131">
        <v>62</v>
      </c>
      <c r="E19" s="6"/>
      <c r="F19" s="12"/>
    </row>
    <row r="20" spans="1:6" s="7" customFormat="1" ht="13.5">
      <c r="A20" s="8">
        <v>9</v>
      </c>
      <c r="B20" s="146" t="s">
        <v>943</v>
      </c>
      <c r="C20" s="18" t="s">
        <v>828</v>
      </c>
      <c r="D20" s="131">
        <v>40</v>
      </c>
      <c r="E20" s="6"/>
      <c r="F20" s="12"/>
    </row>
    <row r="21" spans="1:6" s="7" customFormat="1" ht="13.5">
      <c r="A21" s="8">
        <v>10</v>
      </c>
      <c r="B21" s="146" t="s">
        <v>944</v>
      </c>
      <c r="C21" s="18" t="s">
        <v>828</v>
      </c>
      <c r="D21" s="131">
        <v>125</v>
      </c>
      <c r="E21" s="6"/>
      <c r="F21" s="12"/>
    </row>
    <row r="22" spans="1:6" s="7" customFormat="1" ht="13.5">
      <c r="A22" s="8">
        <v>11</v>
      </c>
      <c r="B22" s="163" t="s">
        <v>13</v>
      </c>
      <c r="C22" s="18" t="s">
        <v>832</v>
      </c>
      <c r="D22" s="164">
        <v>334</v>
      </c>
      <c r="E22" s="6"/>
      <c r="F22" s="12"/>
    </row>
    <row r="23" spans="1:6" s="7" customFormat="1" ht="13.5">
      <c r="A23" s="8">
        <v>12</v>
      </c>
      <c r="B23" s="146" t="s">
        <v>14</v>
      </c>
      <c r="C23" s="18" t="s">
        <v>828</v>
      </c>
      <c r="D23" s="147">
        <v>20</v>
      </c>
      <c r="E23" s="6"/>
      <c r="F23" s="12"/>
    </row>
    <row r="24" spans="1:6" s="7" customFormat="1" ht="13.5">
      <c r="A24" s="8">
        <v>13</v>
      </c>
      <c r="B24" s="146" t="s">
        <v>15</v>
      </c>
      <c r="C24" s="18" t="s">
        <v>828</v>
      </c>
      <c r="D24" s="147">
        <v>20</v>
      </c>
      <c r="E24" s="6"/>
      <c r="F24" s="12"/>
    </row>
    <row r="25" spans="1:6" s="7" customFormat="1" ht="13.5">
      <c r="A25" s="8">
        <v>14</v>
      </c>
      <c r="B25" s="146" t="s">
        <v>16</v>
      </c>
      <c r="C25" s="18" t="s">
        <v>828</v>
      </c>
      <c r="D25" s="147">
        <v>5</v>
      </c>
      <c r="E25" s="6"/>
      <c r="F25" s="12"/>
    </row>
    <row r="26" spans="1:6" s="7" customFormat="1" ht="13.5">
      <c r="A26" s="8">
        <v>15</v>
      </c>
      <c r="B26" s="146" t="s">
        <v>802</v>
      </c>
      <c r="C26" s="18" t="s">
        <v>828</v>
      </c>
      <c r="D26" s="147">
        <v>15</v>
      </c>
      <c r="E26" s="6"/>
      <c r="F26" s="12"/>
    </row>
    <row r="27" spans="1:6" s="7" customFormat="1" ht="13.5">
      <c r="A27" s="8">
        <v>16</v>
      </c>
      <c r="B27" s="146" t="s">
        <v>803</v>
      </c>
      <c r="C27" s="18" t="s">
        <v>828</v>
      </c>
      <c r="D27" s="147">
        <v>35</v>
      </c>
      <c r="E27" s="6"/>
      <c r="F27" s="12"/>
    </row>
    <row r="28" spans="1:6" s="7" customFormat="1" ht="13.5">
      <c r="A28" s="8">
        <v>17</v>
      </c>
      <c r="B28" s="146" t="s">
        <v>804</v>
      </c>
      <c r="C28" s="18" t="s">
        <v>828</v>
      </c>
      <c r="D28" s="147">
        <v>7</v>
      </c>
      <c r="E28" s="6"/>
      <c r="F28" s="12"/>
    </row>
    <row r="29" spans="1:6" s="7" customFormat="1" ht="13.5">
      <c r="A29" s="8">
        <v>18</v>
      </c>
      <c r="B29" s="146" t="s">
        <v>806</v>
      </c>
      <c r="C29" s="18" t="s">
        <v>828</v>
      </c>
      <c r="D29" s="147">
        <v>20</v>
      </c>
      <c r="E29" s="6"/>
      <c r="F29" s="12"/>
    </row>
    <row r="30" spans="1:6" s="7" customFormat="1" ht="13.5">
      <c r="A30" s="8">
        <v>19</v>
      </c>
      <c r="B30" s="146" t="s">
        <v>805</v>
      </c>
      <c r="C30" s="18" t="s">
        <v>828</v>
      </c>
      <c r="D30" s="147">
        <v>10</v>
      </c>
      <c r="E30" s="6"/>
      <c r="F30" s="12"/>
    </row>
    <row r="31" spans="1:6" s="7" customFormat="1" ht="13.5">
      <c r="A31" s="8">
        <v>20</v>
      </c>
      <c r="B31" s="146" t="s">
        <v>808</v>
      </c>
      <c r="C31" s="18" t="s">
        <v>828</v>
      </c>
      <c r="D31" s="147">
        <v>17</v>
      </c>
      <c r="E31" s="6"/>
      <c r="F31" s="12"/>
    </row>
    <row r="32" spans="1:6" s="7" customFormat="1" ht="13.5">
      <c r="A32" s="8">
        <v>21</v>
      </c>
      <c r="B32" s="146" t="s">
        <v>807</v>
      </c>
      <c r="C32" s="18" t="s">
        <v>828</v>
      </c>
      <c r="D32" s="147">
        <v>53</v>
      </c>
      <c r="E32" s="6"/>
      <c r="F32" s="12"/>
    </row>
    <row r="33" spans="1:6" s="7" customFormat="1" ht="13.5">
      <c r="A33" s="8">
        <v>22</v>
      </c>
      <c r="B33" s="146" t="s">
        <v>810</v>
      </c>
      <c r="C33" s="18" t="s">
        <v>828</v>
      </c>
      <c r="D33" s="147">
        <v>18</v>
      </c>
      <c r="E33" s="6"/>
      <c r="F33" s="12"/>
    </row>
    <row r="34" spans="1:6" s="7" customFormat="1" ht="13.5">
      <c r="A34" s="8">
        <v>23</v>
      </c>
      <c r="B34" s="146" t="s">
        <v>809</v>
      </c>
      <c r="C34" s="18" t="s">
        <v>828</v>
      </c>
      <c r="D34" s="147">
        <v>22</v>
      </c>
      <c r="E34" s="6"/>
      <c r="F34" s="12"/>
    </row>
    <row r="35" spans="1:6" s="7" customFormat="1" ht="13.5">
      <c r="A35" s="8">
        <v>24</v>
      </c>
      <c r="B35" s="146" t="s">
        <v>811</v>
      </c>
      <c r="C35" s="18" t="s">
        <v>828</v>
      </c>
      <c r="D35" s="147">
        <v>125</v>
      </c>
      <c r="E35" s="6"/>
      <c r="F35" s="12"/>
    </row>
    <row r="36" spans="1:6" s="7" customFormat="1" ht="13.5">
      <c r="A36" s="8">
        <v>25</v>
      </c>
      <c r="B36" s="148" t="s">
        <v>17</v>
      </c>
      <c r="C36" s="102" t="s">
        <v>832</v>
      </c>
      <c r="D36" s="149">
        <v>1</v>
      </c>
      <c r="E36" s="6"/>
      <c r="F36" s="12"/>
    </row>
    <row r="37" spans="1:6" s="7" customFormat="1" ht="12.75" customHeight="1">
      <c r="A37" s="8">
        <v>26</v>
      </c>
      <c r="B37" s="148" t="s">
        <v>18</v>
      </c>
      <c r="C37" s="102" t="s">
        <v>832</v>
      </c>
      <c r="D37" s="149">
        <v>8</v>
      </c>
      <c r="E37" s="6"/>
      <c r="F37" s="12"/>
    </row>
    <row r="38" spans="1:6" s="7" customFormat="1" ht="13.5">
      <c r="A38" s="8">
        <v>27</v>
      </c>
      <c r="B38" s="148" t="s">
        <v>19</v>
      </c>
      <c r="C38" s="102" t="s">
        <v>832</v>
      </c>
      <c r="D38" s="149">
        <v>15</v>
      </c>
      <c r="E38" s="6"/>
      <c r="F38" s="12"/>
    </row>
    <row r="39" spans="1:6" s="7" customFormat="1" ht="12.75" customHeight="1">
      <c r="A39" s="8">
        <v>28</v>
      </c>
      <c r="B39" s="146" t="s">
        <v>812</v>
      </c>
      <c r="C39" s="18" t="s">
        <v>832</v>
      </c>
      <c r="D39" s="131">
        <v>20</v>
      </c>
      <c r="E39" s="6"/>
      <c r="F39" s="12"/>
    </row>
    <row r="40" spans="1:6" s="7" customFormat="1" ht="13.5">
      <c r="A40" s="8">
        <v>29</v>
      </c>
      <c r="B40" s="146" t="s">
        <v>20</v>
      </c>
      <c r="C40" s="18" t="s">
        <v>832</v>
      </c>
      <c r="D40" s="131">
        <v>2</v>
      </c>
      <c r="E40" s="6"/>
      <c r="F40" s="12"/>
    </row>
    <row r="41" spans="1:6" s="7" customFormat="1" ht="13.5">
      <c r="A41" s="8">
        <v>30</v>
      </c>
      <c r="B41" s="146" t="s">
        <v>21</v>
      </c>
      <c r="C41" s="18" t="s">
        <v>832</v>
      </c>
      <c r="D41" s="147">
        <v>1</v>
      </c>
      <c r="E41" s="6"/>
      <c r="F41" s="12"/>
    </row>
    <row r="42" spans="1:6" s="7" customFormat="1" ht="13.5">
      <c r="A42" s="8">
        <v>31</v>
      </c>
      <c r="B42" s="146" t="s">
        <v>22</v>
      </c>
      <c r="C42" s="18" t="s">
        <v>832</v>
      </c>
      <c r="D42" s="147">
        <v>2</v>
      </c>
      <c r="E42" s="6"/>
      <c r="F42" s="12"/>
    </row>
    <row r="43" spans="1:6" s="7" customFormat="1" ht="13.5">
      <c r="A43" s="8">
        <v>32</v>
      </c>
      <c r="B43" s="146" t="s">
        <v>525</v>
      </c>
      <c r="C43" s="18" t="s">
        <v>832</v>
      </c>
      <c r="D43" s="147">
        <v>5</v>
      </c>
      <c r="E43" s="6"/>
      <c r="F43" s="12"/>
    </row>
    <row r="44" spans="1:6" s="7" customFormat="1" ht="12.75" customHeight="1">
      <c r="A44" s="8">
        <v>33</v>
      </c>
      <c r="B44" s="146" t="s">
        <v>813</v>
      </c>
      <c r="C44" s="18" t="s">
        <v>832</v>
      </c>
      <c r="D44" s="147">
        <v>2</v>
      </c>
      <c r="E44" s="6"/>
      <c r="F44" s="12"/>
    </row>
    <row r="45" spans="1:6" s="7" customFormat="1" ht="13.5">
      <c r="A45" s="8">
        <v>34</v>
      </c>
      <c r="B45" s="146" t="s">
        <v>526</v>
      </c>
      <c r="C45" s="18" t="s">
        <v>832</v>
      </c>
      <c r="D45" s="147">
        <v>7</v>
      </c>
      <c r="E45" s="6"/>
      <c r="F45" s="6"/>
    </row>
    <row r="46" spans="1:6" s="7" customFormat="1" ht="13.5">
      <c r="A46" s="8">
        <v>35</v>
      </c>
      <c r="B46" s="146" t="s">
        <v>814</v>
      </c>
      <c r="C46" s="18" t="s">
        <v>832</v>
      </c>
      <c r="D46" s="147">
        <v>7</v>
      </c>
      <c r="E46" s="6"/>
      <c r="F46" s="6"/>
    </row>
    <row r="47" spans="1:6" s="7" customFormat="1" ht="13.5">
      <c r="A47" s="8">
        <v>36</v>
      </c>
      <c r="B47" s="146" t="s">
        <v>527</v>
      </c>
      <c r="C47" s="18" t="s">
        <v>832</v>
      </c>
      <c r="D47" s="147">
        <v>29</v>
      </c>
      <c r="E47" s="36"/>
      <c r="F47" s="36"/>
    </row>
    <row r="48" spans="1:6" ht="12.75">
      <c r="A48" s="8">
        <v>37</v>
      </c>
      <c r="B48" s="146" t="s">
        <v>815</v>
      </c>
      <c r="C48" s="68" t="s">
        <v>832</v>
      </c>
      <c r="D48" s="165">
        <v>3</v>
      </c>
      <c r="E48" s="37"/>
      <c r="F48" s="37"/>
    </row>
    <row r="49" spans="1:6" ht="13.5">
      <c r="A49" s="8">
        <v>38</v>
      </c>
      <c r="B49" s="34" t="s">
        <v>23</v>
      </c>
      <c r="C49" s="68" t="s">
        <v>832</v>
      </c>
      <c r="D49" s="166">
        <v>6</v>
      </c>
      <c r="E49" s="37"/>
      <c r="F49" s="37"/>
    </row>
    <row r="50" spans="1:6" ht="13.5">
      <c r="A50" s="8">
        <v>39</v>
      </c>
      <c r="B50" s="34" t="s">
        <v>24</v>
      </c>
      <c r="C50" s="68" t="s">
        <v>832</v>
      </c>
      <c r="D50" s="166">
        <v>1</v>
      </c>
      <c r="E50" s="37"/>
      <c r="F50" s="37"/>
    </row>
    <row r="51" spans="1:6" ht="13.5">
      <c r="A51" s="8">
        <v>40</v>
      </c>
      <c r="B51" s="34" t="s">
        <v>25</v>
      </c>
      <c r="C51" s="68" t="s">
        <v>832</v>
      </c>
      <c r="D51" s="166">
        <v>1</v>
      </c>
      <c r="E51" s="37"/>
      <c r="F51" s="37"/>
    </row>
    <row r="52" spans="1:6" ht="13.5">
      <c r="A52" s="8">
        <v>41</v>
      </c>
      <c r="B52" s="34" t="s">
        <v>26</v>
      </c>
      <c r="C52" s="46" t="s">
        <v>524</v>
      </c>
      <c r="D52" s="166">
        <v>1</v>
      </c>
      <c r="E52" s="37"/>
      <c r="F52" s="37"/>
    </row>
    <row r="53" spans="1:6" ht="13.5">
      <c r="A53" s="8">
        <v>42</v>
      </c>
      <c r="B53" s="34" t="s">
        <v>27</v>
      </c>
      <c r="C53" s="46" t="s">
        <v>524</v>
      </c>
      <c r="D53" s="166">
        <v>1</v>
      </c>
      <c r="E53" s="37"/>
      <c r="F53" s="37"/>
    </row>
    <row r="54" spans="1:6" ht="15.75">
      <c r="A54" s="35">
        <v>43</v>
      </c>
      <c r="B54" s="126" t="s">
        <v>28</v>
      </c>
      <c r="C54" s="167" t="s">
        <v>524</v>
      </c>
      <c r="D54" s="168">
        <v>1</v>
      </c>
      <c r="E54" s="90"/>
      <c r="F54" s="90"/>
    </row>
    <row r="55" spans="1:6" ht="38.25">
      <c r="A55" s="53">
        <v>44</v>
      </c>
      <c r="B55" s="144" t="s">
        <v>29</v>
      </c>
      <c r="C55" s="32" t="s">
        <v>524</v>
      </c>
      <c r="D55" s="31">
        <v>3</v>
      </c>
      <c r="E55" s="37"/>
      <c r="F55" s="37"/>
    </row>
    <row r="56" spans="1:6" ht="12.75">
      <c r="A56" s="53">
        <v>45</v>
      </c>
      <c r="B56" s="38" t="s">
        <v>945</v>
      </c>
      <c r="C56" s="32" t="s">
        <v>828</v>
      </c>
      <c r="D56" s="32">
        <v>367</v>
      </c>
      <c r="E56" s="37"/>
      <c r="F56" s="37"/>
    </row>
    <row r="57" spans="1:6" ht="12.75">
      <c r="A57" s="53">
        <v>46</v>
      </c>
      <c r="B57" s="38" t="s">
        <v>519</v>
      </c>
      <c r="C57" s="32" t="s">
        <v>524</v>
      </c>
      <c r="D57" s="32">
        <v>1</v>
      </c>
      <c r="E57" s="37"/>
      <c r="F57" s="37"/>
    </row>
    <row r="58" spans="1:6" ht="12.75">
      <c r="A58" s="53">
        <v>47</v>
      </c>
      <c r="B58" s="38" t="s">
        <v>946</v>
      </c>
      <c r="C58" s="32" t="s">
        <v>947</v>
      </c>
      <c r="D58" s="32">
        <v>18</v>
      </c>
      <c r="E58" s="37"/>
      <c r="F58" s="37"/>
    </row>
    <row r="59" spans="1:4" ht="12.75">
      <c r="A59" s="22"/>
      <c r="B59" s="91"/>
      <c r="C59" s="24"/>
      <c r="D59" s="24"/>
    </row>
    <row r="60" ht="12.75">
      <c r="B60" s="262" t="s">
        <v>505</v>
      </c>
    </row>
    <row r="61" spans="1:6" ht="63" customHeight="1">
      <c r="A61" s="1">
        <v>1</v>
      </c>
      <c r="B61" s="269" t="s">
        <v>504</v>
      </c>
      <c r="C61" s="269"/>
      <c r="D61" s="269"/>
      <c r="E61" s="269"/>
      <c r="F61" s="269"/>
    </row>
    <row r="62" spans="1:6" ht="63" customHeight="1">
      <c r="A62" s="1">
        <v>2</v>
      </c>
      <c r="B62" s="268" t="s">
        <v>652</v>
      </c>
      <c r="C62" s="268"/>
      <c r="D62" s="268"/>
      <c r="E62" s="268"/>
      <c r="F62" s="268"/>
    </row>
    <row r="64" ht="12.75">
      <c r="B64" s="1" t="s">
        <v>1028</v>
      </c>
    </row>
    <row r="65" ht="12.75">
      <c r="B65" s="1" t="s">
        <v>1029</v>
      </c>
    </row>
  </sheetData>
  <sheetProtection/>
  <mergeCells count="10">
    <mergeCell ref="B62:F62"/>
    <mergeCell ref="B61:F61"/>
    <mergeCell ref="E9:E10"/>
    <mergeCell ref="F9:F10"/>
    <mergeCell ref="A1:D1"/>
    <mergeCell ref="A2:D2"/>
    <mergeCell ref="A9:A10"/>
    <mergeCell ref="B9:B10"/>
    <mergeCell ref="C9:C10"/>
    <mergeCell ref="D9:D10"/>
  </mergeCells>
  <printOptions/>
  <pageMargins left="0.7479166666666667" right="0.7479166666666667" top="0.7701388888888889" bottom="0.44027777777777777" header="0.5118055555555555" footer="0.511805555555555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F45"/>
  <sheetViews>
    <sheetView zoomScalePageLayoutView="0" workbookViewId="0" topLeftCell="A40">
      <selection activeCell="I64" sqref="I64:I65"/>
    </sheetView>
  </sheetViews>
  <sheetFormatPr defaultColWidth="9.140625" defaultRowHeight="12.75"/>
  <cols>
    <col min="1" max="1" width="4.00390625" style="1" customWidth="1"/>
    <col min="2" max="2" width="39.00390625" style="1" customWidth="1"/>
    <col min="3" max="3" width="9.7109375" style="1" customWidth="1"/>
    <col min="4" max="4" width="9.28125" style="2" customWidth="1"/>
    <col min="5" max="16384" width="9.140625" style="1" customWidth="1"/>
  </cols>
  <sheetData>
    <row r="1" spans="1:4" ht="12.75">
      <c r="A1" s="270" t="s">
        <v>1220</v>
      </c>
      <c r="B1" s="270"/>
      <c r="C1" s="270"/>
      <c r="D1" s="270"/>
    </row>
    <row r="2" spans="1:4" ht="12.75">
      <c r="A2" s="271" t="s">
        <v>1221</v>
      </c>
      <c r="B2" s="271"/>
      <c r="C2" s="271"/>
      <c r="D2" s="271"/>
    </row>
    <row r="4" spans="2:4" ht="12.75" customHeight="1">
      <c r="B4" s="30" t="s">
        <v>535</v>
      </c>
      <c r="C4" s="39"/>
      <c r="D4" s="39"/>
    </row>
    <row r="5" ht="12.75">
      <c r="B5" s="29" t="s">
        <v>1040</v>
      </c>
    </row>
    <row r="6" ht="12.75">
      <c r="B6" s="29" t="s">
        <v>537</v>
      </c>
    </row>
    <row r="7" ht="12.75">
      <c r="B7" s="29" t="s">
        <v>1337</v>
      </c>
    </row>
    <row r="9" spans="1:6" ht="13.5" customHeight="1">
      <c r="A9" s="272" t="s">
        <v>822</v>
      </c>
      <c r="B9" s="272" t="s">
        <v>823</v>
      </c>
      <c r="C9" s="272" t="s">
        <v>824</v>
      </c>
      <c r="D9" s="272" t="s">
        <v>825</v>
      </c>
      <c r="E9" s="272" t="s">
        <v>826</v>
      </c>
      <c r="F9" s="272" t="s">
        <v>827</v>
      </c>
    </row>
    <row r="10" spans="1:6" ht="69.75" customHeight="1">
      <c r="A10" s="272"/>
      <c r="B10" s="272"/>
      <c r="C10" s="272"/>
      <c r="D10" s="272"/>
      <c r="E10" s="272"/>
      <c r="F10" s="272"/>
    </row>
    <row r="11" spans="1:6" s="7" customFormat="1" ht="13.5">
      <c r="A11" s="8"/>
      <c r="B11" s="20" t="s">
        <v>506</v>
      </c>
      <c r="C11" s="18"/>
      <c r="D11" s="18"/>
      <c r="E11" s="6"/>
      <c r="F11" s="12"/>
    </row>
    <row r="12" spans="1:6" s="7" customFormat="1" ht="13.5">
      <c r="A12" s="8">
        <v>1</v>
      </c>
      <c r="B12" s="146" t="s">
        <v>941</v>
      </c>
      <c r="C12" s="18" t="s">
        <v>828</v>
      </c>
      <c r="D12" s="131">
        <v>45</v>
      </c>
      <c r="E12" s="6"/>
      <c r="F12" s="12"/>
    </row>
    <row r="13" spans="1:6" s="7" customFormat="1" ht="13.5">
      <c r="A13" s="8">
        <v>2</v>
      </c>
      <c r="B13" s="146" t="s">
        <v>942</v>
      </c>
      <c r="C13" s="18" t="s">
        <v>828</v>
      </c>
      <c r="D13" s="131">
        <v>62</v>
      </c>
      <c r="E13" s="6"/>
      <c r="F13" s="12"/>
    </row>
    <row r="14" spans="1:6" s="7" customFormat="1" ht="13.5">
      <c r="A14" s="8">
        <v>3</v>
      </c>
      <c r="B14" s="146" t="s">
        <v>943</v>
      </c>
      <c r="C14" s="18" t="s">
        <v>828</v>
      </c>
      <c r="D14" s="131">
        <v>122</v>
      </c>
      <c r="E14" s="6"/>
      <c r="F14" s="12"/>
    </row>
    <row r="15" spans="1:6" s="7" customFormat="1" ht="13.5">
      <c r="A15" s="8">
        <v>4</v>
      </c>
      <c r="B15" s="146" t="s">
        <v>944</v>
      </c>
      <c r="C15" s="18" t="s">
        <v>828</v>
      </c>
      <c r="D15" s="131">
        <v>213</v>
      </c>
      <c r="E15" s="6"/>
      <c r="F15" s="12"/>
    </row>
    <row r="16" spans="1:6" s="7" customFormat="1" ht="13.5">
      <c r="A16" s="8">
        <v>5</v>
      </c>
      <c r="B16" s="163" t="s">
        <v>13</v>
      </c>
      <c r="C16" s="18" t="s">
        <v>832</v>
      </c>
      <c r="D16" s="164">
        <v>450</v>
      </c>
      <c r="E16" s="6"/>
      <c r="F16" s="12"/>
    </row>
    <row r="17" spans="1:6" s="7" customFormat="1" ht="13.5">
      <c r="A17" s="8">
        <v>6</v>
      </c>
      <c r="B17" s="146" t="s">
        <v>806</v>
      </c>
      <c r="C17" s="18" t="s">
        <v>828</v>
      </c>
      <c r="D17" s="147">
        <v>18</v>
      </c>
      <c r="E17" s="6"/>
      <c r="F17" s="12"/>
    </row>
    <row r="18" spans="1:6" s="7" customFormat="1" ht="13.5">
      <c r="A18" s="8">
        <v>7</v>
      </c>
      <c r="B18" s="146" t="s">
        <v>805</v>
      </c>
      <c r="C18" s="18" t="s">
        <v>828</v>
      </c>
      <c r="D18" s="147">
        <v>7</v>
      </c>
      <c r="E18" s="6"/>
      <c r="F18" s="12"/>
    </row>
    <row r="19" spans="1:6" s="7" customFormat="1" ht="13.5">
      <c r="A19" s="8">
        <v>8</v>
      </c>
      <c r="B19" s="146" t="s">
        <v>808</v>
      </c>
      <c r="C19" s="18" t="s">
        <v>828</v>
      </c>
      <c r="D19" s="147">
        <v>31</v>
      </c>
      <c r="E19" s="6"/>
      <c r="F19" s="12"/>
    </row>
    <row r="20" spans="1:6" s="7" customFormat="1" ht="13.5">
      <c r="A20" s="8">
        <v>9</v>
      </c>
      <c r="B20" s="146" t="s">
        <v>807</v>
      </c>
      <c r="C20" s="18" t="s">
        <v>828</v>
      </c>
      <c r="D20" s="147">
        <v>31</v>
      </c>
      <c r="E20" s="6"/>
      <c r="F20" s="12"/>
    </row>
    <row r="21" spans="1:6" s="7" customFormat="1" ht="13.5">
      <c r="A21" s="8">
        <v>10</v>
      </c>
      <c r="B21" s="146" t="s">
        <v>810</v>
      </c>
      <c r="C21" s="18" t="s">
        <v>828</v>
      </c>
      <c r="D21" s="147">
        <v>48</v>
      </c>
      <c r="E21" s="6"/>
      <c r="F21" s="12"/>
    </row>
    <row r="22" spans="1:6" s="7" customFormat="1" ht="13.5">
      <c r="A22" s="8">
        <v>11</v>
      </c>
      <c r="B22" s="146" t="s">
        <v>809</v>
      </c>
      <c r="C22" s="18" t="s">
        <v>828</v>
      </c>
      <c r="D22" s="147">
        <v>75</v>
      </c>
      <c r="E22" s="6"/>
      <c r="F22" s="12"/>
    </row>
    <row r="23" spans="1:6" s="7" customFormat="1" ht="13.5">
      <c r="A23" s="8">
        <v>12</v>
      </c>
      <c r="B23" s="146" t="s">
        <v>1222</v>
      </c>
      <c r="C23" s="18" t="s">
        <v>828</v>
      </c>
      <c r="D23" s="147">
        <v>83</v>
      </c>
      <c r="E23" s="6"/>
      <c r="F23" s="12"/>
    </row>
    <row r="24" spans="1:6" s="7" customFormat="1" ht="13.5">
      <c r="A24" s="8">
        <v>13</v>
      </c>
      <c r="B24" s="146" t="s">
        <v>811</v>
      </c>
      <c r="C24" s="18" t="s">
        <v>828</v>
      </c>
      <c r="D24" s="147">
        <v>130</v>
      </c>
      <c r="E24" s="6"/>
      <c r="F24" s="12"/>
    </row>
    <row r="25" spans="1:6" s="7" customFormat="1" ht="13.5">
      <c r="A25" s="8">
        <v>14</v>
      </c>
      <c r="B25" s="148" t="s">
        <v>17</v>
      </c>
      <c r="C25" s="102" t="s">
        <v>832</v>
      </c>
      <c r="D25" s="149">
        <v>2</v>
      </c>
      <c r="E25" s="6"/>
      <c r="F25" s="12"/>
    </row>
    <row r="26" spans="1:6" s="7" customFormat="1" ht="13.5">
      <c r="A26" s="8">
        <v>15</v>
      </c>
      <c r="B26" s="148" t="s">
        <v>18</v>
      </c>
      <c r="C26" s="102" t="s">
        <v>832</v>
      </c>
      <c r="D26" s="149">
        <v>14</v>
      </c>
      <c r="E26" s="6"/>
      <c r="F26" s="12"/>
    </row>
    <row r="27" spans="1:6" s="7" customFormat="1" ht="13.5">
      <c r="A27" s="8">
        <v>16</v>
      </c>
      <c r="B27" s="148" t="s">
        <v>19</v>
      </c>
      <c r="C27" s="102" t="s">
        <v>832</v>
      </c>
      <c r="D27" s="149">
        <v>19</v>
      </c>
      <c r="E27" s="6"/>
      <c r="F27" s="12"/>
    </row>
    <row r="28" spans="1:6" s="7" customFormat="1" ht="13.5">
      <c r="A28" s="8">
        <v>17</v>
      </c>
      <c r="B28" s="146" t="s">
        <v>812</v>
      </c>
      <c r="C28" s="18" t="s">
        <v>832</v>
      </c>
      <c r="D28" s="131">
        <v>37</v>
      </c>
      <c r="E28" s="6"/>
      <c r="F28" s="12"/>
    </row>
    <row r="29" spans="1:6" s="7" customFormat="1" ht="13.5">
      <c r="A29" s="8">
        <v>18</v>
      </c>
      <c r="B29" s="146" t="s">
        <v>20</v>
      </c>
      <c r="C29" s="18" t="s">
        <v>832</v>
      </c>
      <c r="D29" s="131">
        <v>4</v>
      </c>
      <c r="E29" s="6"/>
      <c r="F29" s="12"/>
    </row>
    <row r="30" spans="1:6" s="7" customFormat="1" ht="13.5">
      <c r="A30" s="8">
        <v>19</v>
      </c>
      <c r="B30" s="146" t="s">
        <v>526</v>
      </c>
      <c r="C30" s="18" t="s">
        <v>832</v>
      </c>
      <c r="D30" s="147">
        <v>1</v>
      </c>
      <c r="E30" s="6"/>
      <c r="F30" s="12"/>
    </row>
    <row r="31" spans="1:6" s="7" customFormat="1" ht="13.5">
      <c r="A31" s="8">
        <v>20</v>
      </c>
      <c r="B31" s="146" t="s">
        <v>814</v>
      </c>
      <c r="C31" s="18" t="s">
        <v>832</v>
      </c>
      <c r="D31" s="147">
        <v>3</v>
      </c>
      <c r="E31" s="6"/>
      <c r="F31" s="12"/>
    </row>
    <row r="32" spans="1:6" s="7" customFormat="1" ht="13.5">
      <c r="A32" s="8">
        <v>21</v>
      </c>
      <c r="B32" s="146" t="s">
        <v>527</v>
      </c>
      <c r="C32" s="18" t="s">
        <v>832</v>
      </c>
      <c r="D32" s="147">
        <v>20</v>
      </c>
      <c r="E32" s="6"/>
      <c r="F32" s="12"/>
    </row>
    <row r="33" spans="1:6" s="7" customFormat="1" ht="13.5">
      <c r="A33" s="8">
        <v>22</v>
      </c>
      <c r="B33" s="146" t="s">
        <v>815</v>
      </c>
      <c r="C33" s="68" t="s">
        <v>832</v>
      </c>
      <c r="D33" s="165">
        <v>4</v>
      </c>
      <c r="E33" s="6"/>
      <c r="F33" s="12"/>
    </row>
    <row r="34" spans="1:6" s="7" customFormat="1" ht="13.5">
      <c r="A34" s="8">
        <v>23</v>
      </c>
      <c r="B34" s="34" t="s">
        <v>23</v>
      </c>
      <c r="C34" s="68" t="s">
        <v>832</v>
      </c>
      <c r="D34" s="166">
        <v>10</v>
      </c>
      <c r="E34" s="6"/>
      <c r="F34" s="12"/>
    </row>
    <row r="35" spans="1:6" s="7" customFormat="1" ht="38.25">
      <c r="A35" s="8">
        <v>24</v>
      </c>
      <c r="B35" s="282" t="s">
        <v>29</v>
      </c>
      <c r="C35" s="18" t="s">
        <v>524</v>
      </c>
      <c r="D35" s="147">
        <v>2</v>
      </c>
      <c r="E35" s="6"/>
      <c r="F35" s="12"/>
    </row>
    <row r="36" spans="1:6" s="7" customFormat="1" ht="13.5">
      <c r="A36" s="8">
        <v>25</v>
      </c>
      <c r="B36" s="146" t="s">
        <v>945</v>
      </c>
      <c r="C36" s="18" t="s">
        <v>828</v>
      </c>
      <c r="D36" s="18">
        <v>424</v>
      </c>
      <c r="E36" s="6"/>
      <c r="F36" s="12"/>
    </row>
    <row r="37" spans="1:6" s="7" customFormat="1" ht="12.75" customHeight="1">
      <c r="A37" s="8">
        <v>26</v>
      </c>
      <c r="B37" s="146" t="s">
        <v>519</v>
      </c>
      <c r="C37" s="18" t="s">
        <v>524</v>
      </c>
      <c r="D37" s="18">
        <v>1</v>
      </c>
      <c r="E37" s="6"/>
      <c r="F37" s="12"/>
    </row>
    <row r="38" spans="1:6" s="7" customFormat="1" ht="13.5">
      <c r="A38" s="8">
        <v>27</v>
      </c>
      <c r="B38" s="146" t="s">
        <v>946</v>
      </c>
      <c r="C38" s="18" t="s">
        <v>947</v>
      </c>
      <c r="D38" s="18">
        <v>60</v>
      </c>
      <c r="E38" s="6"/>
      <c r="F38" s="12"/>
    </row>
    <row r="40" ht="12.75">
      <c r="B40" s="262" t="s">
        <v>505</v>
      </c>
    </row>
    <row r="41" spans="1:6" ht="65.25" customHeight="1">
      <c r="A41" s="1">
        <v>1</v>
      </c>
      <c r="B41" s="269" t="s">
        <v>504</v>
      </c>
      <c r="C41" s="269"/>
      <c r="D41" s="269"/>
      <c r="E41" s="269"/>
      <c r="F41" s="269"/>
    </row>
    <row r="42" spans="1:6" ht="65.25" customHeight="1">
      <c r="A42" s="1">
        <v>2</v>
      </c>
      <c r="B42" s="268" t="s">
        <v>652</v>
      </c>
      <c r="C42" s="268"/>
      <c r="D42" s="268"/>
      <c r="E42" s="268"/>
      <c r="F42" s="268"/>
    </row>
    <row r="44" ht="12.75">
      <c r="B44" s="1" t="s">
        <v>1036</v>
      </c>
    </row>
    <row r="45" ht="12.75">
      <c r="B45" s="1" t="s">
        <v>1027</v>
      </c>
    </row>
  </sheetData>
  <sheetProtection/>
  <mergeCells count="10">
    <mergeCell ref="E9:E10"/>
    <mergeCell ref="F9:F10"/>
    <mergeCell ref="B41:F41"/>
    <mergeCell ref="B42:F42"/>
    <mergeCell ref="A1:D1"/>
    <mergeCell ref="A2:D2"/>
    <mergeCell ref="A9:A10"/>
    <mergeCell ref="B9:B10"/>
    <mergeCell ref="C9:C10"/>
    <mergeCell ref="D9:D10"/>
  </mergeCells>
  <printOptions/>
  <pageMargins left="0.7479166666666667" right="0.7479166666666667" top="0.7701388888888889" bottom="0.44027777777777777" header="0.5118055555555555" footer="0.511805555555555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F40"/>
  <sheetViews>
    <sheetView zoomScalePageLayoutView="0" workbookViewId="0" topLeftCell="A25">
      <selection activeCell="D47" sqref="D47"/>
    </sheetView>
  </sheetViews>
  <sheetFormatPr defaultColWidth="9.140625" defaultRowHeight="12.75"/>
  <cols>
    <col min="1" max="1" width="4.28125" style="1" customWidth="1"/>
    <col min="2" max="2" width="37.7109375" style="1" customWidth="1"/>
    <col min="3" max="3" width="10.140625" style="1" customWidth="1"/>
    <col min="4" max="4" width="9.28125" style="2" customWidth="1"/>
    <col min="5" max="16384" width="9.140625" style="1" customWidth="1"/>
  </cols>
  <sheetData>
    <row r="1" spans="1:6" ht="12.75">
      <c r="A1" s="270" t="s">
        <v>1223</v>
      </c>
      <c r="B1" s="270"/>
      <c r="C1" s="270"/>
      <c r="D1" s="270"/>
      <c r="E1" s="270"/>
      <c r="F1" s="270"/>
    </row>
    <row r="2" spans="1:6" ht="12.75">
      <c r="A2" s="271" t="s">
        <v>1224</v>
      </c>
      <c r="B2" s="271"/>
      <c r="C2" s="271"/>
      <c r="D2" s="271"/>
      <c r="E2" s="271"/>
      <c r="F2" s="271"/>
    </row>
    <row r="4" spans="2:6" ht="13.5" customHeight="1">
      <c r="B4" s="30" t="s">
        <v>535</v>
      </c>
      <c r="C4" s="39"/>
      <c r="D4" s="39"/>
      <c r="E4" s="39"/>
      <c r="F4" s="39"/>
    </row>
    <row r="5" ht="12.75">
      <c r="B5" s="29" t="s">
        <v>1040</v>
      </c>
    </row>
    <row r="6" ht="12.75">
      <c r="B6" s="29" t="s">
        <v>537</v>
      </c>
    </row>
    <row r="7" ht="12.75">
      <c r="B7" s="29" t="s">
        <v>1337</v>
      </c>
    </row>
    <row r="9" spans="1:6" ht="13.5" customHeight="1">
      <c r="A9" s="272" t="s">
        <v>822</v>
      </c>
      <c r="B9" s="272" t="s">
        <v>823</v>
      </c>
      <c r="C9" s="272" t="s">
        <v>824</v>
      </c>
      <c r="D9" s="272" t="s">
        <v>825</v>
      </c>
      <c r="E9" s="272" t="s">
        <v>826</v>
      </c>
      <c r="F9" s="272" t="s">
        <v>827</v>
      </c>
    </row>
    <row r="10" spans="1:6" ht="54.75" customHeight="1">
      <c r="A10" s="272"/>
      <c r="B10" s="272"/>
      <c r="C10" s="272"/>
      <c r="D10" s="272"/>
      <c r="E10" s="272"/>
      <c r="F10" s="272"/>
    </row>
    <row r="11" spans="1:6" s="7" customFormat="1" ht="13.5">
      <c r="A11" s="53"/>
      <c r="B11" s="32" t="s">
        <v>585</v>
      </c>
      <c r="C11" s="32"/>
      <c r="D11" s="32"/>
      <c r="E11" s="6"/>
      <c r="F11" s="12"/>
    </row>
    <row r="12" spans="1:6" s="7" customFormat="1" ht="13.5">
      <c r="A12" s="53">
        <v>1</v>
      </c>
      <c r="B12" s="38" t="s">
        <v>949</v>
      </c>
      <c r="C12" s="32" t="s">
        <v>828</v>
      </c>
      <c r="D12" s="31">
        <v>120</v>
      </c>
      <c r="E12" s="6"/>
      <c r="F12" s="12"/>
    </row>
    <row r="13" spans="1:6" s="7" customFormat="1" ht="13.5">
      <c r="A13" s="53">
        <v>2</v>
      </c>
      <c r="B13" s="38" t="s">
        <v>931</v>
      </c>
      <c r="C13" s="32" t="s">
        <v>828</v>
      </c>
      <c r="D13" s="31">
        <v>30</v>
      </c>
      <c r="E13" s="6"/>
      <c r="F13" s="12"/>
    </row>
    <row r="14" spans="1:6" s="7" customFormat="1" ht="13.5">
      <c r="A14" s="53">
        <v>3</v>
      </c>
      <c r="B14" s="38" t="s">
        <v>950</v>
      </c>
      <c r="C14" s="32" t="s">
        <v>828</v>
      </c>
      <c r="D14" s="31">
        <v>42</v>
      </c>
      <c r="E14" s="6"/>
      <c r="F14" s="12"/>
    </row>
    <row r="15" spans="1:6" s="7" customFormat="1" ht="13.5">
      <c r="A15" s="53">
        <v>4</v>
      </c>
      <c r="B15" s="38" t="s">
        <v>952</v>
      </c>
      <c r="C15" s="32" t="s">
        <v>832</v>
      </c>
      <c r="D15" s="151">
        <v>9</v>
      </c>
      <c r="E15" s="6"/>
      <c r="F15" s="12"/>
    </row>
    <row r="16" spans="1:6" s="7" customFormat="1" ht="13.5">
      <c r="A16" s="53">
        <v>5</v>
      </c>
      <c r="B16" s="38" t="s">
        <v>932</v>
      </c>
      <c r="C16" s="32" t="s">
        <v>524</v>
      </c>
      <c r="D16" s="151">
        <v>1</v>
      </c>
      <c r="E16" s="6"/>
      <c r="F16" s="12"/>
    </row>
    <row r="17" spans="1:6" s="7" customFormat="1" ht="13.5">
      <c r="A17" s="53">
        <v>6</v>
      </c>
      <c r="B17" s="34" t="s">
        <v>35</v>
      </c>
      <c r="C17" s="51" t="s">
        <v>524</v>
      </c>
      <c r="D17" s="61">
        <v>8</v>
      </c>
      <c r="E17" s="6"/>
      <c r="F17" s="12"/>
    </row>
    <row r="18" spans="1:6" s="7" customFormat="1" ht="13.5">
      <c r="A18" s="53">
        <v>7</v>
      </c>
      <c r="B18" s="34" t="s">
        <v>36</v>
      </c>
      <c r="C18" s="51" t="s">
        <v>524</v>
      </c>
      <c r="D18" s="31">
        <v>1</v>
      </c>
      <c r="E18" s="6"/>
      <c r="F18" s="12"/>
    </row>
    <row r="19" spans="1:6" s="7" customFormat="1" ht="13.5">
      <c r="A19" s="53">
        <v>8</v>
      </c>
      <c r="B19" s="34" t="s">
        <v>37</v>
      </c>
      <c r="C19" s="51" t="s">
        <v>524</v>
      </c>
      <c r="D19" s="31">
        <v>14</v>
      </c>
      <c r="E19" s="6"/>
      <c r="F19" s="12"/>
    </row>
    <row r="20" spans="1:6" s="7" customFormat="1" ht="13.5">
      <c r="A20" s="53">
        <v>9</v>
      </c>
      <c r="B20" s="34" t="s">
        <v>38</v>
      </c>
      <c r="C20" s="51" t="s">
        <v>524</v>
      </c>
      <c r="D20" s="31">
        <v>2</v>
      </c>
      <c r="E20" s="6"/>
      <c r="F20" s="12"/>
    </row>
    <row r="21" spans="1:6" s="7" customFormat="1" ht="13.5">
      <c r="A21" s="53">
        <v>10</v>
      </c>
      <c r="B21" s="34" t="s">
        <v>39</v>
      </c>
      <c r="C21" s="51" t="s">
        <v>524</v>
      </c>
      <c r="D21" s="31">
        <v>2</v>
      </c>
      <c r="E21" s="6"/>
      <c r="F21" s="12"/>
    </row>
    <row r="22" spans="1:6" s="7" customFormat="1" ht="13.5">
      <c r="A22" s="53">
        <v>11</v>
      </c>
      <c r="B22" s="152" t="s">
        <v>953</v>
      </c>
      <c r="C22" s="51" t="s">
        <v>832</v>
      </c>
      <c r="D22" s="46">
        <v>9</v>
      </c>
      <c r="E22" s="6"/>
      <c r="F22" s="12"/>
    </row>
    <row r="23" spans="1:6" s="7" customFormat="1" ht="13.5">
      <c r="A23" s="53">
        <v>12</v>
      </c>
      <c r="B23" s="38" t="s">
        <v>954</v>
      </c>
      <c r="C23" s="32" t="s">
        <v>832</v>
      </c>
      <c r="D23" s="46">
        <v>14</v>
      </c>
      <c r="E23" s="6"/>
      <c r="F23" s="12"/>
    </row>
    <row r="24" spans="1:6" s="7" customFormat="1" ht="13.5">
      <c r="A24" s="53">
        <v>13</v>
      </c>
      <c r="B24" s="34" t="s">
        <v>40</v>
      </c>
      <c r="C24" s="32" t="s">
        <v>832</v>
      </c>
      <c r="D24" s="31">
        <v>2</v>
      </c>
      <c r="E24" s="6"/>
      <c r="F24" s="12"/>
    </row>
    <row r="25" spans="1:6" s="7" customFormat="1" ht="13.5">
      <c r="A25" s="53">
        <v>14</v>
      </c>
      <c r="B25" s="38" t="s">
        <v>933</v>
      </c>
      <c r="C25" s="32" t="s">
        <v>832</v>
      </c>
      <c r="D25" s="46">
        <v>2</v>
      </c>
      <c r="E25" s="6"/>
      <c r="F25" s="12"/>
    </row>
    <row r="26" spans="1:6" s="7" customFormat="1" ht="13.5">
      <c r="A26" s="53">
        <v>15</v>
      </c>
      <c r="B26" s="38" t="s">
        <v>510</v>
      </c>
      <c r="C26" s="32" t="s">
        <v>832</v>
      </c>
      <c r="D26" s="151">
        <v>14</v>
      </c>
      <c r="E26" s="6"/>
      <c r="F26" s="12"/>
    </row>
    <row r="27" spans="1:6" s="7" customFormat="1" ht="13.5">
      <c r="A27" s="53">
        <v>16</v>
      </c>
      <c r="B27" s="38" t="s">
        <v>41</v>
      </c>
      <c r="C27" s="32" t="s">
        <v>832</v>
      </c>
      <c r="D27" s="151">
        <v>10</v>
      </c>
      <c r="E27" s="36"/>
      <c r="F27" s="40"/>
    </row>
    <row r="28" spans="1:6" s="7" customFormat="1" ht="13.5">
      <c r="A28" s="53">
        <v>17</v>
      </c>
      <c r="B28" s="34" t="s">
        <v>48</v>
      </c>
      <c r="C28" s="32" t="s">
        <v>832</v>
      </c>
      <c r="D28" s="31">
        <v>10</v>
      </c>
      <c r="E28" s="105"/>
      <c r="F28" s="76"/>
    </row>
    <row r="29" spans="1:6" ht="12.75">
      <c r="A29" s="53">
        <v>18</v>
      </c>
      <c r="B29" s="34" t="s">
        <v>1225</v>
      </c>
      <c r="C29" s="32" t="s">
        <v>832</v>
      </c>
      <c r="D29" s="31">
        <v>3</v>
      </c>
      <c r="E29" s="37"/>
      <c r="F29" s="37"/>
    </row>
    <row r="30" spans="1:6" ht="12.75">
      <c r="A30" s="53">
        <v>19</v>
      </c>
      <c r="B30" s="34" t="s">
        <v>1226</v>
      </c>
      <c r="C30" s="32" t="s">
        <v>832</v>
      </c>
      <c r="D30" s="31">
        <v>5</v>
      </c>
      <c r="E30" s="37"/>
      <c r="F30" s="37"/>
    </row>
    <row r="31" spans="1:6" ht="12.75">
      <c r="A31" s="53">
        <v>20</v>
      </c>
      <c r="B31" s="38" t="s">
        <v>523</v>
      </c>
      <c r="C31" s="32" t="s">
        <v>832</v>
      </c>
      <c r="D31" s="31">
        <v>350</v>
      </c>
      <c r="E31" s="37"/>
      <c r="F31" s="37"/>
    </row>
    <row r="32" spans="1:6" ht="12.75">
      <c r="A32" s="53">
        <v>21</v>
      </c>
      <c r="B32" s="38" t="s">
        <v>818</v>
      </c>
      <c r="C32" s="32" t="s">
        <v>947</v>
      </c>
      <c r="D32" s="31">
        <v>24</v>
      </c>
      <c r="E32" s="37"/>
      <c r="F32" s="37"/>
    </row>
    <row r="33" spans="1:6" ht="12.75">
      <c r="A33" s="53">
        <v>22</v>
      </c>
      <c r="B33" s="38" t="s">
        <v>519</v>
      </c>
      <c r="C33" s="32" t="s">
        <v>524</v>
      </c>
      <c r="D33" s="31">
        <v>1</v>
      </c>
      <c r="E33" s="37"/>
      <c r="F33" s="37"/>
    </row>
    <row r="35" ht="12.75">
      <c r="B35" s="262" t="s">
        <v>505</v>
      </c>
    </row>
    <row r="36" spans="1:6" ht="55.5" customHeight="1">
      <c r="A36" s="1">
        <v>1</v>
      </c>
      <c r="B36" s="269" t="s">
        <v>504</v>
      </c>
      <c r="C36" s="269"/>
      <c r="D36" s="269"/>
      <c r="E36" s="269"/>
      <c r="F36" s="269"/>
    </row>
    <row r="37" spans="1:6" ht="55.5" customHeight="1">
      <c r="A37" s="1">
        <v>2</v>
      </c>
      <c r="B37" s="268" t="s">
        <v>652</v>
      </c>
      <c r="C37" s="268"/>
      <c r="D37" s="268"/>
      <c r="E37" s="268"/>
      <c r="F37" s="268"/>
    </row>
    <row r="39" ht="12.75">
      <c r="B39" s="1" t="s">
        <v>1034</v>
      </c>
    </row>
    <row r="40" ht="12.75">
      <c r="B40" s="1" t="s">
        <v>1029</v>
      </c>
    </row>
  </sheetData>
  <sheetProtection/>
  <mergeCells count="10">
    <mergeCell ref="B36:F36"/>
    <mergeCell ref="B37:F37"/>
    <mergeCell ref="A1:F1"/>
    <mergeCell ref="A2:F2"/>
    <mergeCell ref="A9:A10"/>
    <mergeCell ref="B9:B10"/>
    <mergeCell ref="C9:C10"/>
    <mergeCell ref="D9:D10"/>
    <mergeCell ref="E9:E10"/>
    <mergeCell ref="F9:F10"/>
  </mergeCells>
  <printOptions/>
  <pageMargins left="0.7479166666666667" right="0.7479166666666667" top="0.5298611111111111" bottom="0.4701388888888889" header="0.5118055555555555" footer="0.511805555555555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G65"/>
  <sheetViews>
    <sheetView zoomScalePageLayoutView="0" workbookViewId="0" topLeftCell="A46">
      <selection activeCell="B65" sqref="B65"/>
    </sheetView>
  </sheetViews>
  <sheetFormatPr defaultColWidth="9.140625" defaultRowHeight="12.75"/>
  <cols>
    <col min="1" max="1" width="4.140625" style="1" customWidth="1"/>
    <col min="2" max="2" width="49.421875" style="1" customWidth="1"/>
    <col min="3" max="3" width="10.140625" style="1" customWidth="1"/>
    <col min="4" max="4" width="10.00390625" style="2" customWidth="1"/>
    <col min="5" max="16384" width="9.140625" style="1" customWidth="1"/>
  </cols>
  <sheetData>
    <row r="1" spans="1:6" ht="12.75">
      <c r="A1" s="270" t="s">
        <v>1227</v>
      </c>
      <c r="B1" s="270"/>
      <c r="C1" s="270"/>
      <c r="D1" s="270"/>
      <c r="E1" s="270"/>
      <c r="F1" s="270"/>
    </row>
    <row r="2" spans="1:6" ht="12.75">
      <c r="A2" s="271" t="s">
        <v>1228</v>
      </c>
      <c r="B2" s="271"/>
      <c r="C2" s="271"/>
      <c r="D2" s="271"/>
      <c r="E2" s="271"/>
      <c r="F2" s="271"/>
    </row>
    <row r="4" spans="2:6" ht="12.75" customHeight="1">
      <c r="B4" s="30" t="s">
        <v>535</v>
      </c>
      <c r="C4" s="39"/>
      <c r="D4" s="39"/>
      <c r="E4" s="39"/>
      <c r="F4" s="39"/>
    </row>
    <row r="5" ht="12.75">
      <c r="B5" s="29" t="s">
        <v>1040</v>
      </c>
    </row>
    <row r="6" ht="12.75">
      <c r="B6" s="29" t="s">
        <v>537</v>
      </c>
    </row>
    <row r="7" ht="12.75">
      <c r="B7" s="29" t="s">
        <v>1337</v>
      </c>
    </row>
    <row r="10" spans="1:6" ht="13.5" customHeight="1">
      <c r="A10" s="272" t="s">
        <v>822</v>
      </c>
      <c r="B10" s="272" t="s">
        <v>823</v>
      </c>
      <c r="C10" s="272" t="s">
        <v>824</v>
      </c>
      <c r="D10" s="272" t="s">
        <v>825</v>
      </c>
      <c r="E10" s="272" t="s">
        <v>826</v>
      </c>
      <c r="F10" s="272" t="s">
        <v>827</v>
      </c>
    </row>
    <row r="11" spans="1:7" ht="54.75" customHeight="1">
      <c r="A11" s="272"/>
      <c r="B11" s="272"/>
      <c r="C11" s="272"/>
      <c r="D11" s="272"/>
      <c r="E11" s="272"/>
      <c r="F11" s="272"/>
      <c r="G11"/>
    </row>
    <row r="12" spans="1:7" ht="12.75">
      <c r="A12" s="283"/>
      <c r="B12" s="179" t="s">
        <v>587</v>
      </c>
      <c r="C12" s="67"/>
      <c r="D12" s="180"/>
      <c r="E12" s="11"/>
      <c r="F12" s="11"/>
      <c r="G12"/>
    </row>
    <row r="13" spans="1:7" ht="12.75">
      <c r="A13" s="182">
        <v>1</v>
      </c>
      <c r="B13" s="181" t="s">
        <v>1229</v>
      </c>
      <c r="C13" s="4" t="s">
        <v>832</v>
      </c>
      <c r="D13" s="182">
        <v>2</v>
      </c>
      <c r="E13" s="11"/>
      <c r="F13" s="21"/>
      <c r="G13"/>
    </row>
    <row r="14" spans="1:7" ht="12.75">
      <c r="A14" s="182">
        <v>2</v>
      </c>
      <c r="B14" s="181" t="s">
        <v>1230</v>
      </c>
      <c r="C14" s="4" t="s">
        <v>832</v>
      </c>
      <c r="D14" s="182">
        <v>1</v>
      </c>
      <c r="E14" s="11"/>
      <c r="F14" s="21"/>
      <c r="G14"/>
    </row>
    <row r="15" spans="1:7" ht="12.75">
      <c r="A15" s="182">
        <v>3</v>
      </c>
      <c r="B15" s="181" t="s">
        <v>1231</v>
      </c>
      <c r="C15" s="4" t="s">
        <v>832</v>
      </c>
      <c r="D15" s="182">
        <v>3</v>
      </c>
      <c r="E15" s="11"/>
      <c r="F15" s="21"/>
      <c r="G15"/>
    </row>
    <row r="16" spans="1:7" ht="12.75">
      <c r="A16" s="182">
        <v>4</v>
      </c>
      <c r="B16" s="181" t="s">
        <v>1232</v>
      </c>
      <c r="C16" s="4" t="s">
        <v>832</v>
      </c>
      <c r="D16" s="182">
        <v>4</v>
      </c>
      <c r="E16" s="11"/>
      <c r="F16" s="21"/>
      <c r="G16"/>
    </row>
    <row r="17" spans="1:7" ht="12.75">
      <c r="A17" s="182">
        <v>5</v>
      </c>
      <c r="B17" s="181" t="s">
        <v>1233</v>
      </c>
      <c r="C17" s="4" t="s">
        <v>832</v>
      </c>
      <c r="D17" s="182">
        <v>5</v>
      </c>
      <c r="E17" s="11"/>
      <c r="F17" s="21"/>
      <c r="G17"/>
    </row>
    <row r="18" spans="1:7" ht="12.75">
      <c r="A18" s="182">
        <v>6</v>
      </c>
      <c r="B18" s="181" t="s">
        <v>1234</v>
      </c>
      <c r="C18" s="4" t="s">
        <v>832</v>
      </c>
      <c r="D18" s="182">
        <v>5</v>
      </c>
      <c r="E18" s="11"/>
      <c r="F18" s="21"/>
      <c r="G18"/>
    </row>
    <row r="19" spans="1:7" ht="12.75">
      <c r="A19" s="182">
        <v>7</v>
      </c>
      <c r="B19" s="181" t="s">
        <v>1235</v>
      </c>
      <c r="C19" s="4" t="s">
        <v>832</v>
      </c>
      <c r="D19" s="182">
        <v>12</v>
      </c>
      <c r="E19" s="11"/>
      <c r="F19" s="21"/>
      <c r="G19"/>
    </row>
    <row r="20" spans="1:7" ht="12.75">
      <c r="A20" s="182">
        <v>8</v>
      </c>
      <c r="B20" s="181" t="s">
        <v>1236</v>
      </c>
      <c r="C20" s="4" t="s">
        <v>832</v>
      </c>
      <c r="D20" s="182">
        <v>3</v>
      </c>
      <c r="E20" s="11"/>
      <c r="F20" s="21"/>
      <c r="G20"/>
    </row>
    <row r="21" spans="1:7" ht="12.75">
      <c r="A21" s="182">
        <v>9</v>
      </c>
      <c r="B21" s="181" t="s">
        <v>1237</v>
      </c>
      <c r="C21" s="4" t="s">
        <v>832</v>
      </c>
      <c r="D21" s="182">
        <v>5</v>
      </c>
      <c r="E21" s="11"/>
      <c r="F21" s="21"/>
      <c r="G21"/>
    </row>
    <row r="22" spans="1:7" ht="12.75">
      <c r="A22" s="182">
        <v>10</v>
      </c>
      <c r="B22" s="181" t="s">
        <v>1238</v>
      </c>
      <c r="C22" s="4" t="s">
        <v>832</v>
      </c>
      <c r="D22" s="182">
        <v>13</v>
      </c>
      <c r="E22" s="11"/>
      <c r="F22" s="21"/>
      <c r="G22"/>
    </row>
    <row r="23" spans="1:7" ht="12.75">
      <c r="A23" s="182">
        <v>11</v>
      </c>
      <c r="B23" s="181" t="s">
        <v>1239</v>
      </c>
      <c r="C23" s="4" t="s">
        <v>832</v>
      </c>
      <c r="D23" s="182">
        <v>6</v>
      </c>
      <c r="E23" s="11"/>
      <c r="F23" s="21"/>
      <c r="G23"/>
    </row>
    <row r="24" spans="1:7" ht="12.75">
      <c r="A24" s="182">
        <v>12</v>
      </c>
      <c r="B24" s="181" t="s">
        <v>1240</v>
      </c>
      <c r="C24" s="4" t="s">
        <v>832</v>
      </c>
      <c r="D24" s="182">
        <v>1</v>
      </c>
      <c r="E24" s="11"/>
      <c r="F24" s="21"/>
      <c r="G24"/>
    </row>
    <row r="25" spans="1:7" ht="12.75">
      <c r="A25" s="182">
        <v>13</v>
      </c>
      <c r="B25" s="181" t="s">
        <v>1241</v>
      </c>
      <c r="C25" s="4" t="s">
        <v>832</v>
      </c>
      <c r="D25" s="182">
        <v>8</v>
      </c>
      <c r="E25" s="11"/>
      <c r="F25" s="21"/>
      <c r="G25"/>
    </row>
    <row r="26" spans="1:7" ht="12.75">
      <c r="A26" s="182">
        <v>14</v>
      </c>
      <c r="B26" s="181" t="s">
        <v>1242</v>
      </c>
      <c r="C26" s="4" t="s">
        <v>832</v>
      </c>
      <c r="D26" s="182">
        <v>4</v>
      </c>
      <c r="E26" s="11"/>
      <c r="F26" s="21"/>
      <c r="G26"/>
    </row>
    <row r="27" spans="1:7" ht="12.75">
      <c r="A27" s="182">
        <v>15</v>
      </c>
      <c r="B27" s="181" t="s">
        <v>1243</v>
      </c>
      <c r="C27" s="4" t="s">
        <v>832</v>
      </c>
      <c r="D27" s="182">
        <v>2</v>
      </c>
      <c r="E27" s="11"/>
      <c r="F27" s="21"/>
      <c r="G27"/>
    </row>
    <row r="28" spans="1:7" ht="12.75">
      <c r="A28" s="182">
        <v>16</v>
      </c>
      <c r="B28" s="181" t="s">
        <v>1244</v>
      </c>
      <c r="C28" s="4" t="s">
        <v>832</v>
      </c>
      <c r="D28" s="182">
        <v>1</v>
      </c>
      <c r="E28" s="11"/>
      <c r="F28" s="21"/>
      <c r="G28"/>
    </row>
    <row r="29" spans="1:7" ht="12.75">
      <c r="A29" s="182">
        <v>17</v>
      </c>
      <c r="B29" s="181" t="s">
        <v>1245</v>
      </c>
      <c r="C29" s="4" t="s">
        <v>832</v>
      </c>
      <c r="D29" s="182">
        <v>1</v>
      </c>
      <c r="E29" s="11"/>
      <c r="F29" s="21"/>
      <c r="G29"/>
    </row>
    <row r="30" spans="1:7" ht="12.75">
      <c r="A30" s="182">
        <v>18</v>
      </c>
      <c r="B30" s="181" t="s">
        <v>76</v>
      </c>
      <c r="C30" s="4" t="s">
        <v>832</v>
      </c>
      <c r="D30" s="182">
        <v>72</v>
      </c>
      <c r="E30" s="11"/>
      <c r="F30" s="21"/>
      <c r="G30"/>
    </row>
    <row r="31" spans="1:7" ht="12.75">
      <c r="A31" s="182">
        <v>19</v>
      </c>
      <c r="B31" s="181" t="s">
        <v>1246</v>
      </c>
      <c r="C31" s="4" t="s">
        <v>832</v>
      </c>
      <c r="D31" s="182">
        <v>4</v>
      </c>
      <c r="E31" s="11"/>
      <c r="F31" s="21"/>
      <c r="G31"/>
    </row>
    <row r="32" spans="1:7" ht="12.75">
      <c r="A32" s="182">
        <v>20</v>
      </c>
      <c r="B32" s="181" t="s">
        <v>1247</v>
      </c>
      <c r="C32" s="4" t="s">
        <v>832</v>
      </c>
      <c r="D32" s="182">
        <v>4</v>
      </c>
      <c r="E32" s="11"/>
      <c r="F32" s="21"/>
      <c r="G32"/>
    </row>
    <row r="33" spans="1:7" ht="12.75">
      <c r="A33" s="182">
        <v>21</v>
      </c>
      <c r="B33" s="181" t="s">
        <v>77</v>
      </c>
      <c r="C33" s="4" t="s">
        <v>832</v>
      </c>
      <c r="D33" s="182">
        <v>76</v>
      </c>
      <c r="E33" s="11"/>
      <c r="F33" s="21"/>
      <c r="G33"/>
    </row>
    <row r="34" spans="1:7" ht="12.75">
      <c r="A34" s="182">
        <v>22</v>
      </c>
      <c r="B34" s="92" t="s">
        <v>78</v>
      </c>
      <c r="C34" s="4" t="s">
        <v>832</v>
      </c>
      <c r="D34" s="182">
        <v>36</v>
      </c>
      <c r="E34" s="11"/>
      <c r="F34" s="21"/>
      <c r="G34"/>
    </row>
    <row r="35" spans="1:7" ht="12.75">
      <c r="A35" s="182">
        <v>23</v>
      </c>
      <c r="B35" s="92" t="s">
        <v>79</v>
      </c>
      <c r="C35" s="4" t="s">
        <v>832</v>
      </c>
      <c r="D35" s="182">
        <v>2</v>
      </c>
      <c r="E35" s="11"/>
      <c r="F35" s="21"/>
      <c r="G35"/>
    </row>
    <row r="36" spans="1:7" ht="12.75">
      <c r="A36" s="182">
        <v>24</v>
      </c>
      <c r="B36" s="92" t="s">
        <v>99</v>
      </c>
      <c r="C36" s="4" t="s">
        <v>832</v>
      </c>
      <c r="D36" s="182">
        <v>6</v>
      </c>
      <c r="E36" s="11"/>
      <c r="F36" s="21"/>
      <c r="G36"/>
    </row>
    <row r="37" spans="1:7" ht="12.75">
      <c r="A37" s="182">
        <v>25</v>
      </c>
      <c r="B37" s="92" t="s">
        <v>1248</v>
      </c>
      <c r="C37" s="4" t="s">
        <v>832</v>
      </c>
      <c r="D37" s="182">
        <v>2</v>
      </c>
      <c r="E37" s="11"/>
      <c r="F37" s="21"/>
      <c r="G37"/>
    </row>
    <row r="38" spans="1:7" ht="12.75">
      <c r="A38" s="182">
        <v>26</v>
      </c>
      <c r="B38" s="181" t="s">
        <v>71</v>
      </c>
      <c r="C38" s="4" t="s">
        <v>832</v>
      </c>
      <c r="D38" s="182">
        <v>6</v>
      </c>
      <c r="E38" s="11"/>
      <c r="F38" s="21"/>
      <c r="G38"/>
    </row>
    <row r="39" spans="1:7" ht="12.75">
      <c r="A39" s="182">
        <v>27</v>
      </c>
      <c r="B39" s="92" t="s">
        <v>1249</v>
      </c>
      <c r="C39" s="4" t="s">
        <v>832</v>
      </c>
      <c r="D39" s="182">
        <v>3</v>
      </c>
      <c r="E39" s="11"/>
      <c r="F39" s="21"/>
      <c r="G39"/>
    </row>
    <row r="40" spans="1:7" ht="12.75">
      <c r="A40" s="182">
        <v>28</v>
      </c>
      <c r="B40" s="92" t="s">
        <v>80</v>
      </c>
      <c r="C40" s="4" t="s">
        <v>524</v>
      </c>
      <c r="D40" s="182">
        <v>1</v>
      </c>
      <c r="E40" s="11"/>
      <c r="F40" s="11"/>
      <c r="G40"/>
    </row>
    <row r="41" spans="1:7" ht="12.75">
      <c r="A41" s="182">
        <v>29</v>
      </c>
      <c r="B41" s="92" t="s">
        <v>1250</v>
      </c>
      <c r="C41" s="4" t="s">
        <v>524</v>
      </c>
      <c r="D41" s="182">
        <v>3</v>
      </c>
      <c r="E41" s="11"/>
      <c r="F41" s="11"/>
      <c r="G41"/>
    </row>
    <row r="42" spans="1:6" ht="12.75">
      <c r="A42" s="182">
        <v>30</v>
      </c>
      <c r="B42" s="92" t="s">
        <v>1251</v>
      </c>
      <c r="C42" s="4" t="s">
        <v>524</v>
      </c>
      <c r="D42" s="182">
        <v>1</v>
      </c>
      <c r="E42" s="11"/>
      <c r="F42" s="11"/>
    </row>
    <row r="43" spans="1:6" ht="12.75">
      <c r="A43" s="182">
        <v>31</v>
      </c>
      <c r="B43" s="184" t="s">
        <v>85</v>
      </c>
      <c r="C43" s="185" t="s">
        <v>524</v>
      </c>
      <c r="D43" s="186">
        <v>4</v>
      </c>
      <c r="E43" s="11"/>
      <c r="F43" s="11"/>
    </row>
    <row r="44" spans="1:6" ht="12.75">
      <c r="A44" s="182">
        <v>32</v>
      </c>
      <c r="B44" s="181" t="s">
        <v>81</v>
      </c>
      <c r="C44" s="4" t="s">
        <v>828</v>
      </c>
      <c r="D44" s="182">
        <v>200</v>
      </c>
      <c r="E44" s="11"/>
      <c r="F44" s="11"/>
    </row>
    <row r="45" spans="1:6" ht="12.75">
      <c r="A45" s="182">
        <v>33</v>
      </c>
      <c r="B45" s="181" t="s">
        <v>82</v>
      </c>
      <c r="C45" s="4" t="s">
        <v>828</v>
      </c>
      <c r="D45" s="182">
        <v>180</v>
      </c>
      <c r="E45" s="11"/>
      <c r="F45" s="11"/>
    </row>
    <row r="46" spans="1:6" ht="12.75">
      <c r="A46" s="182">
        <v>34</v>
      </c>
      <c r="B46" s="183" t="s">
        <v>83</v>
      </c>
      <c r="C46" s="4" t="s">
        <v>828</v>
      </c>
      <c r="D46" s="182">
        <v>140</v>
      </c>
      <c r="E46" s="44"/>
      <c r="F46" s="44"/>
    </row>
    <row r="47" spans="1:6" ht="12.75">
      <c r="A47" s="182">
        <v>35</v>
      </c>
      <c r="B47" s="181" t="s">
        <v>93</v>
      </c>
      <c r="C47" s="4" t="s">
        <v>828</v>
      </c>
      <c r="D47" s="182">
        <v>50</v>
      </c>
      <c r="E47" s="37"/>
      <c r="F47" s="37"/>
    </row>
    <row r="48" spans="1:6" ht="12.75">
      <c r="A48" s="182">
        <v>36</v>
      </c>
      <c r="B48" s="181" t="s">
        <v>1252</v>
      </c>
      <c r="C48" s="4" t="s">
        <v>828</v>
      </c>
      <c r="D48" s="182">
        <v>110</v>
      </c>
      <c r="E48" s="37"/>
      <c r="F48" s="37"/>
    </row>
    <row r="49" spans="1:6" ht="12.75">
      <c r="A49" s="182">
        <v>37</v>
      </c>
      <c r="B49" s="184" t="s">
        <v>84</v>
      </c>
      <c r="C49" s="185" t="s">
        <v>524</v>
      </c>
      <c r="D49" s="186">
        <v>1</v>
      </c>
      <c r="E49" s="37"/>
      <c r="F49" s="37"/>
    </row>
    <row r="50" spans="1:6" ht="12.75">
      <c r="A50" s="182">
        <v>38</v>
      </c>
      <c r="B50" s="184" t="s">
        <v>86</v>
      </c>
      <c r="C50" s="185" t="s">
        <v>524</v>
      </c>
      <c r="D50" s="186">
        <v>1</v>
      </c>
      <c r="E50" s="37"/>
      <c r="F50" s="37"/>
    </row>
    <row r="51" spans="1:6" ht="12.75">
      <c r="A51" s="182">
        <v>39</v>
      </c>
      <c r="B51" s="152" t="s">
        <v>87</v>
      </c>
      <c r="C51" s="185" t="s">
        <v>828</v>
      </c>
      <c r="D51" s="186">
        <v>170</v>
      </c>
      <c r="E51" s="37"/>
      <c r="F51" s="37"/>
    </row>
    <row r="52" spans="1:6" ht="12.75">
      <c r="A52" s="182">
        <v>40</v>
      </c>
      <c r="B52" s="152" t="s">
        <v>88</v>
      </c>
      <c r="C52" s="185" t="s">
        <v>828</v>
      </c>
      <c r="D52" s="186">
        <v>180</v>
      </c>
      <c r="E52" s="37"/>
      <c r="F52" s="37"/>
    </row>
    <row r="53" spans="1:6" ht="12.75">
      <c r="A53" s="182">
        <v>41</v>
      </c>
      <c r="B53" s="152" t="s">
        <v>89</v>
      </c>
      <c r="C53" s="185" t="s">
        <v>828</v>
      </c>
      <c r="D53" s="186">
        <v>140</v>
      </c>
      <c r="E53" s="37"/>
      <c r="F53" s="37"/>
    </row>
    <row r="54" spans="1:6" ht="12.75">
      <c r="A54" s="182">
        <v>42</v>
      </c>
      <c r="B54" s="92" t="s">
        <v>102</v>
      </c>
      <c r="C54" s="185" t="s">
        <v>828</v>
      </c>
      <c r="D54" s="182">
        <v>50</v>
      </c>
      <c r="E54" s="37"/>
      <c r="F54" s="37"/>
    </row>
    <row r="55" spans="1:6" ht="12.75">
      <c r="A55" s="182">
        <v>43</v>
      </c>
      <c r="B55" s="92" t="s">
        <v>1253</v>
      </c>
      <c r="C55" s="185" t="s">
        <v>828</v>
      </c>
      <c r="D55" s="182">
        <v>110</v>
      </c>
      <c r="E55" s="37"/>
      <c r="F55" s="37"/>
    </row>
    <row r="56" spans="1:6" ht="12.75">
      <c r="A56" s="182">
        <v>44</v>
      </c>
      <c r="B56" s="38" t="s">
        <v>818</v>
      </c>
      <c r="C56" s="32" t="s">
        <v>947</v>
      </c>
      <c r="D56" s="31">
        <v>24</v>
      </c>
      <c r="E56" s="37"/>
      <c r="F56" s="37"/>
    </row>
    <row r="57" spans="1:6" ht="12.75">
      <c r="A57" s="182">
        <v>45</v>
      </c>
      <c r="B57" s="38" t="s">
        <v>945</v>
      </c>
      <c r="C57" s="284" t="s">
        <v>828</v>
      </c>
      <c r="D57" s="113">
        <v>680</v>
      </c>
      <c r="E57" s="90"/>
      <c r="F57" s="90"/>
    </row>
    <row r="58" spans="1:6" ht="12.75">
      <c r="A58" s="182">
        <v>46</v>
      </c>
      <c r="B58" s="38" t="s">
        <v>519</v>
      </c>
      <c r="C58" s="42" t="s">
        <v>524</v>
      </c>
      <c r="D58" s="32">
        <v>1</v>
      </c>
      <c r="E58" s="37"/>
      <c r="F58" s="37"/>
    </row>
    <row r="59" spans="1:4" ht="12.75">
      <c r="A59" s="285"/>
      <c r="B59" s="91"/>
      <c r="C59" s="286"/>
      <c r="D59" s="24"/>
    </row>
    <row r="60" ht="12.75">
      <c r="B60" s="262" t="s">
        <v>505</v>
      </c>
    </row>
    <row r="61" spans="1:6" ht="53.25" customHeight="1">
      <c r="A61" s="1">
        <v>1</v>
      </c>
      <c r="B61" s="269" t="s">
        <v>504</v>
      </c>
      <c r="C61" s="269"/>
      <c r="D61" s="269"/>
      <c r="E61" s="269"/>
      <c r="F61" s="269"/>
    </row>
    <row r="62" spans="1:6" ht="53.25" customHeight="1">
      <c r="A62" s="1">
        <v>2</v>
      </c>
      <c r="B62" s="268" t="s">
        <v>652</v>
      </c>
      <c r="C62" s="268"/>
      <c r="D62" s="268"/>
      <c r="E62" s="268"/>
      <c r="F62" s="268"/>
    </row>
    <row r="64" ht="12.75">
      <c r="B64" s="1" t="s">
        <v>1028</v>
      </c>
    </row>
    <row r="65" ht="12.75">
      <c r="B65" s="1" t="s">
        <v>1029</v>
      </c>
    </row>
  </sheetData>
  <sheetProtection/>
  <mergeCells count="10">
    <mergeCell ref="B61:F61"/>
    <mergeCell ref="B62:F62"/>
    <mergeCell ref="A1:F1"/>
    <mergeCell ref="A2:F2"/>
    <mergeCell ref="A10:A11"/>
    <mergeCell ref="B10:B11"/>
    <mergeCell ref="C10:C11"/>
    <mergeCell ref="D10:D11"/>
    <mergeCell ref="E10:E11"/>
    <mergeCell ref="F10:F11"/>
  </mergeCells>
  <printOptions/>
  <pageMargins left="0.7479166666666667" right="0.7479166666666667" top="0.38" bottom="0.19" header="0.29" footer="0.5118055555555555"/>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F167"/>
  <sheetViews>
    <sheetView zoomScalePageLayoutView="0" workbookViewId="0" topLeftCell="A154">
      <selection activeCell="F180" sqref="F180"/>
    </sheetView>
  </sheetViews>
  <sheetFormatPr defaultColWidth="9.140625" defaultRowHeight="12.75"/>
  <cols>
    <col min="1" max="1" width="4.8515625" style="1" customWidth="1"/>
    <col min="2" max="2" width="48.28125" style="1" customWidth="1"/>
    <col min="3" max="3" width="9.421875" style="1" customWidth="1"/>
    <col min="4" max="4" width="9.421875" style="2" customWidth="1"/>
    <col min="5" max="16384" width="9.140625" style="1" customWidth="1"/>
  </cols>
  <sheetData>
    <row r="1" spans="1:6" ht="12.75">
      <c r="A1" s="270" t="s">
        <v>1254</v>
      </c>
      <c r="B1" s="270"/>
      <c r="C1" s="270"/>
      <c r="D1" s="270"/>
      <c r="E1" s="270"/>
      <c r="F1" s="270"/>
    </row>
    <row r="2" spans="1:6" ht="12.75">
      <c r="A2" s="271" t="s">
        <v>1255</v>
      </c>
      <c r="B2" s="271"/>
      <c r="C2" s="271"/>
      <c r="D2" s="271"/>
      <c r="E2" s="271"/>
      <c r="F2" s="271"/>
    </row>
    <row r="4" spans="2:6" ht="12.75" customHeight="1">
      <c r="B4" s="30" t="s">
        <v>535</v>
      </c>
      <c r="C4" s="39"/>
      <c r="D4" s="39"/>
      <c r="E4" s="39"/>
      <c r="F4" s="39"/>
    </row>
    <row r="5" ht="12.75">
      <c r="B5" s="29" t="s">
        <v>1040</v>
      </c>
    </row>
    <row r="6" ht="12.75">
      <c r="B6" s="29" t="s">
        <v>537</v>
      </c>
    </row>
    <row r="7" ht="12.75">
      <c r="B7" s="29" t="s">
        <v>1337</v>
      </c>
    </row>
    <row r="9" spans="1:6" ht="13.5" customHeight="1">
      <c r="A9" s="272" t="s">
        <v>822</v>
      </c>
      <c r="B9" s="272" t="s">
        <v>823</v>
      </c>
      <c r="C9" s="272" t="s">
        <v>824</v>
      </c>
      <c r="D9" s="272" t="s">
        <v>825</v>
      </c>
      <c r="E9" s="272" t="s">
        <v>826</v>
      </c>
      <c r="F9" s="272" t="s">
        <v>827</v>
      </c>
    </row>
    <row r="10" spans="1:6" ht="54.75" customHeight="1">
      <c r="A10" s="272"/>
      <c r="B10" s="272"/>
      <c r="C10" s="272"/>
      <c r="D10" s="272"/>
      <c r="E10" s="272"/>
      <c r="F10" s="272"/>
    </row>
    <row r="11" spans="1:6" ht="12.75">
      <c r="A11" s="98"/>
      <c r="B11" s="215" t="s">
        <v>592</v>
      </c>
      <c r="C11" s="50"/>
      <c r="D11" s="50"/>
      <c r="E11" s="11"/>
      <c r="F11" s="12"/>
    </row>
    <row r="12" spans="1:6" ht="12.75">
      <c r="A12" s="99">
        <v>1</v>
      </c>
      <c r="B12" s="150" t="s">
        <v>264</v>
      </c>
      <c r="C12" s="20" t="s">
        <v>524</v>
      </c>
      <c r="D12" s="20">
        <v>9</v>
      </c>
      <c r="E12" s="11"/>
      <c r="F12" s="12"/>
    </row>
    <row r="13" spans="1:6" ht="12.75">
      <c r="A13" s="99">
        <v>2</v>
      </c>
      <c r="B13" s="34" t="s">
        <v>1256</v>
      </c>
      <c r="C13" s="20" t="s">
        <v>524</v>
      </c>
      <c r="D13" s="20">
        <v>1</v>
      </c>
      <c r="E13" s="11"/>
      <c r="F13" s="12"/>
    </row>
    <row r="14" spans="1:6" ht="12.75">
      <c r="A14" s="99">
        <v>3</v>
      </c>
      <c r="B14" s="34" t="s">
        <v>1257</v>
      </c>
      <c r="C14" s="20" t="s">
        <v>524</v>
      </c>
      <c r="D14" s="20">
        <v>1</v>
      </c>
      <c r="E14" s="11"/>
      <c r="F14" s="12"/>
    </row>
    <row r="15" spans="1:6" ht="12.75">
      <c r="A15" s="99">
        <v>4</v>
      </c>
      <c r="B15" s="34" t="s">
        <v>1258</v>
      </c>
      <c r="C15" s="20" t="s">
        <v>524</v>
      </c>
      <c r="D15" s="20">
        <v>1</v>
      </c>
      <c r="E15" s="11"/>
      <c r="F15" s="12"/>
    </row>
    <row r="16" spans="1:6" ht="12.75">
      <c r="A16" s="99">
        <v>5</v>
      </c>
      <c r="B16" s="34" t="s">
        <v>1259</v>
      </c>
      <c r="C16" s="113" t="s">
        <v>524</v>
      </c>
      <c r="D16" s="113">
        <v>1</v>
      </c>
      <c r="E16" s="11"/>
      <c r="F16" s="12"/>
    </row>
    <row r="17" spans="1:6" ht="12.75">
      <c r="A17" s="99">
        <v>6</v>
      </c>
      <c r="B17" s="34" t="s">
        <v>1260</v>
      </c>
      <c r="C17" s="113" t="s">
        <v>524</v>
      </c>
      <c r="D17" s="113">
        <v>1</v>
      </c>
      <c r="E17" s="11"/>
      <c r="F17" s="12"/>
    </row>
    <row r="18" spans="1:6" ht="12.75">
      <c r="A18" s="99">
        <v>7</v>
      </c>
      <c r="B18" s="34" t="s">
        <v>1261</v>
      </c>
      <c r="C18" s="31" t="s">
        <v>524</v>
      </c>
      <c r="D18" s="49">
        <v>12</v>
      </c>
      <c r="E18" s="11"/>
      <c r="F18" s="12"/>
    </row>
    <row r="19" spans="1:6" ht="12.75">
      <c r="A19" s="99">
        <v>8</v>
      </c>
      <c r="B19" s="34" t="s">
        <v>1262</v>
      </c>
      <c r="C19" s="31" t="s">
        <v>524</v>
      </c>
      <c r="D19" s="49">
        <v>9</v>
      </c>
      <c r="E19" s="11"/>
      <c r="F19" s="12"/>
    </row>
    <row r="20" spans="1:6" ht="12.75">
      <c r="A20" s="99">
        <v>9</v>
      </c>
      <c r="B20" s="34" t="s">
        <v>243</v>
      </c>
      <c r="C20" s="31" t="s">
        <v>524</v>
      </c>
      <c r="D20" s="49">
        <v>6</v>
      </c>
      <c r="E20" s="11"/>
      <c r="F20" s="12"/>
    </row>
    <row r="21" spans="1:6" ht="12.75">
      <c r="A21" s="99">
        <v>10</v>
      </c>
      <c r="B21" s="34" t="s">
        <v>195</v>
      </c>
      <c r="C21" s="31" t="s">
        <v>524</v>
      </c>
      <c r="D21" s="49">
        <v>11</v>
      </c>
      <c r="E21" s="11"/>
      <c r="F21" s="12"/>
    </row>
    <row r="22" spans="1:6" ht="12.75">
      <c r="A22" s="99">
        <v>11</v>
      </c>
      <c r="B22" s="34" t="s">
        <v>1263</v>
      </c>
      <c r="C22" s="31" t="s">
        <v>524</v>
      </c>
      <c r="D22" s="49">
        <v>20</v>
      </c>
      <c r="E22" s="11"/>
      <c r="F22" s="12"/>
    </row>
    <row r="23" spans="1:6" ht="12.75">
      <c r="A23" s="99">
        <v>12</v>
      </c>
      <c r="B23" s="216" t="s">
        <v>956</v>
      </c>
      <c r="C23" s="198" t="s">
        <v>832</v>
      </c>
      <c r="D23" s="31">
        <v>6</v>
      </c>
      <c r="E23" s="11"/>
      <c r="F23" s="12"/>
    </row>
    <row r="24" spans="1:6" ht="12.75">
      <c r="A24" s="99">
        <v>13</v>
      </c>
      <c r="B24" s="101" t="s">
        <v>919</v>
      </c>
      <c r="C24" s="25" t="s">
        <v>832</v>
      </c>
      <c r="D24" s="31">
        <v>3</v>
      </c>
      <c r="E24" s="11"/>
      <c r="F24" s="12"/>
    </row>
    <row r="25" spans="1:6" ht="12.75">
      <c r="A25" s="99">
        <v>14</v>
      </c>
      <c r="B25" s="101" t="s">
        <v>957</v>
      </c>
      <c r="C25" s="25" t="s">
        <v>832</v>
      </c>
      <c r="D25" s="31">
        <v>5</v>
      </c>
      <c r="E25" s="11"/>
      <c r="F25" s="12"/>
    </row>
    <row r="26" spans="1:6" ht="12.75">
      <c r="A26" s="99">
        <v>15</v>
      </c>
      <c r="B26" s="45" t="s">
        <v>920</v>
      </c>
      <c r="C26" s="25" t="s">
        <v>832</v>
      </c>
      <c r="D26" s="31">
        <v>12</v>
      </c>
      <c r="E26" s="11"/>
      <c r="F26" s="12"/>
    </row>
    <row r="27" spans="1:6" ht="12.75">
      <c r="A27" s="99">
        <v>16</v>
      </c>
      <c r="B27" s="101" t="s">
        <v>921</v>
      </c>
      <c r="C27" s="25" t="s">
        <v>832</v>
      </c>
      <c r="D27" s="217">
        <v>3</v>
      </c>
      <c r="E27" s="11"/>
      <c r="F27" s="12"/>
    </row>
    <row r="28" spans="1:6" ht="12.75">
      <c r="A28" s="99">
        <v>17</v>
      </c>
      <c r="B28" s="218" t="s">
        <v>798</v>
      </c>
      <c r="C28" s="25" t="s">
        <v>832</v>
      </c>
      <c r="D28" s="31">
        <v>3</v>
      </c>
      <c r="E28" s="11"/>
      <c r="F28" s="12"/>
    </row>
    <row r="29" spans="1:6" ht="12.75">
      <c r="A29" s="99">
        <v>18</v>
      </c>
      <c r="B29" s="218" t="s">
        <v>200</v>
      </c>
      <c r="C29" s="123" t="s">
        <v>832</v>
      </c>
      <c r="D29" s="52">
        <v>2</v>
      </c>
      <c r="E29" s="11"/>
      <c r="F29" s="12"/>
    </row>
    <row r="30" spans="1:6" ht="12.75">
      <c r="A30" s="99">
        <v>19</v>
      </c>
      <c r="B30" s="287" t="s">
        <v>1264</v>
      </c>
      <c r="C30" s="123" t="s">
        <v>832</v>
      </c>
      <c r="D30" s="31">
        <v>2</v>
      </c>
      <c r="E30" s="11"/>
      <c r="F30" s="12"/>
    </row>
    <row r="31" spans="1:6" ht="12.75" customHeight="1">
      <c r="A31" s="99">
        <v>20</v>
      </c>
      <c r="B31" s="34" t="s">
        <v>267</v>
      </c>
      <c r="C31" s="123" t="s">
        <v>832</v>
      </c>
      <c r="D31" s="166">
        <v>1</v>
      </c>
      <c r="E31" s="11"/>
      <c r="F31" s="12"/>
    </row>
    <row r="32" spans="1:6" ht="12.75" customHeight="1">
      <c r="A32" s="99">
        <v>21</v>
      </c>
      <c r="B32" s="34" t="s">
        <v>1265</v>
      </c>
      <c r="C32" s="123" t="s">
        <v>832</v>
      </c>
      <c r="D32" s="31">
        <v>3</v>
      </c>
      <c r="E32" s="11"/>
      <c r="F32" s="12"/>
    </row>
    <row r="33" spans="1:6" ht="12.75">
      <c r="A33" s="99">
        <v>22</v>
      </c>
      <c r="B33" s="34" t="s">
        <v>476</v>
      </c>
      <c r="C33" s="123" t="s">
        <v>832</v>
      </c>
      <c r="D33" s="67">
        <v>2</v>
      </c>
      <c r="E33" s="11"/>
      <c r="F33" s="12"/>
    </row>
    <row r="34" spans="1:6" ht="12.75">
      <c r="A34" s="99">
        <v>23</v>
      </c>
      <c r="B34" s="34" t="s">
        <v>1266</v>
      </c>
      <c r="C34" s="123" t="s">
        <v>832</v>
      </c>
      <c r="D34" s="20">
        <v>1</v>
      </c>
      <c r="E34" s="11"/>
      <c r="F34" s="12"/>
    </row>
    <row r="35" spans="1:6" ht="12.75">
      <c r="A35" s="99">
        <v>24</v>
      </c>
      <c r="B35" s="34" t="s">
        <v>1267</v>
      </c>
      <c r="C35" s="94" t="s">
        <v>832</v>
      </c>
      <c r="D35" s="20">
        <v>2</v>
      </c>
      <c r="E35" s="11"/>
      <c r="F35" s="12"/>
    </row>
    <row r="36" spans="1:6" ht="12.75">
      <c r="A36" s="99">
        <v>25</v>
      </c>
      <c r="B36" s="150" t="s">
        <v>958</v>
      </c>
      <c r="C36" s="147" t="s">
        <v>524</v>
      </c>
      <c r="D36" s="31">
        <v>6</v>
      </c>
      <c r="E36" s="11"/>
      <c r="F36" s="12"/>
    </row>
    <row r="37" spans="1:6" ht="12.75">
      <c r="A37" s="99">
        <v>26</v>
      </c>
      <c r="B37" s="150" t="s">
        <v>922</v>
      </c>
      <c r="C37" s="147" t="s">
        <v>524</v>
      </c>
      <c r="D37" s="31">
        <v>3</v>
      </c>
      <c r="E37" s="11"/>
      <c r="F37" s="12"/>
    </row>
    <row r="38" spans="1:6" ht="12.75">
      <c r="A38" s="99">
        <v>27</v>
      </c>
      <c r="B38" s="150" t="s">
        <v>959</v>
      </c>
      <c r="C38" s="147" t="s">
        <v>524</v>
      </c>
      <c r="D38" s="31">
        <v>6</v>
      </c>
      <c r="E38" s="11"/>
      <c r="F38" s="12"/>
    </row>
    <row r="39" spans="1:6" ht="12.75">
      <c r="A39" s="99">
        <v>28</v>
      </c>
      <c r="B39" s="34" t="s">
        <v>923</v>
      </c>
      <c r="C39" s="147" t="s">
        <v>524</v>
      </c>
      <c r="D39" s="74">
        <v>15</v>
      </c>
      <c r="E39" s="11"/>
      <c r="F39" s="12"/>
    </row>
    <row r="40" spans="1:6" ht="12.75">
      <c r="A40" s="99">
        <v>29</v>
      </c>
      <c r="B40" s="288" t="s">
        <v>924</v>
      </c>
      <c r="C40" s="147" t="s">
        <v>524</v>
      </c>
      <c r="D40" s="113">
        <v>3</v>
      </c>
      <c r="E40" s="11"/>
      <c r="F40" s="12"/>
    </row>
    <row r="41" spans="1:6" ht="12.75">
      <c r="A41" s="99">
        <v>30</v>
      </c>
      <c r="B41" s="34" t="s">
        <v>1268</v>
      </c>
      <c r="C41" s="147" t="s">
        <v>524</v>
      </c>
      <c r="D41" s="31">
        <v>5</v>
      </c>
      <c r="E41" s="11"/>
      <c r="F41" s="12"/>
    </row>
    <row r="42" spans="1:6" ht="12.75">
      <c r="A42" s="99">
        <v>31</v>
      </c>
      <c r="B42" s="34" t="s">
        <v>1269</v>
      </c>
      <c r="C42" s="147" t="s">
        <v>524</v>
      </c>
      <c r="D42" s="31">
        <v>3</v>
      </c>
      <c r="E42" s="11"/>
      <c r="F42" s="12"/>
    </row>
    <row r="43" spans="1:6" ht="12.75">
      <c r="A43" s="99">
        <v>32</v>
      </c>
      <c r="B43" s="34" t="s">
        <v>1270</v>
      </c>
      <c r="C43" s="147" t="s">
        <v>524</v>
      </c>
      <c r="D43" s="31">
        <v>4</v>
      </c>
      <c r="E43" s="11"/>
      <c r="F43" s="12"/>
    </row>
    <row r="44" spans="1:6" ht="12.75">
      <c r="A44" s="99">
        <v>33</v>
      </c>
      <c r="B44" s="34" t="s">
        <v>204</v>
      </c>
      <c r="C44" s="20" t="s">
        <v>524</v>
      </c>
      <c r="D44" s="20">
        <v>4</v>
      </c>
      <c r="E44" s="11"/>
      <c r="F44" s="12"/>
    </row>
    <row r="45" spans="1:6" ht="12.75">
      <c r="A45" s="99">
        <v>34</v>
      </c>
      <c r="B45" s="34" t="s">
        <v>1271</v>
      </c>
      <c r="C45" s="20" t="s">
        <v>524</v>
      </c>
      <c r="D45" s="20">
        <v>4</v>
      </c>
      <c r="E45" s="11"/>
      <c r="F45" s="12"/>
    </row>
    <row r="46" spans="1:6" ht="12.75">
      <c r="A46" s="99">
        <v>35</v>
      </c>
      <c r="B46" s="150" t="s">
        <v>960</v>
      </c>
      <c r="C46" s="20" t="s">
        <v>828</v>
      </c>
      <c r="D46" s="20">
        <v>30</v>
      </c>
      <c r="E46" s="11"/>
      <c r="F46" s="12"/>
    </row>
    <row r="47" spans="1:6" ht="12.75">
      <c r="A47" s="99">
        <v>36</v>
      </c>
      <c r="B47" s="150" t="s">
        <v>925</v>
      </c>
      <c r="C47" s="20" t="s">
        <v>828</v>
      </c>
      <c r="D47" s="20">
        <v>30</v>
      </c>
      <c r="E47" s="11"/>
      <c r="F47" s="12"/>
    </row>
    <row r="48" spans="1:6" ht="12.75">
      <c r="A48" s="99">
        <v>37</v>
      </c>
      <c r="B48" s="150" t="s">
        <v>961</v>
      </c>
      <c r="C48" s="20" t="s">
        <v>828</v>
      </c>
      <c r="D48" s="20">
        <v>90</v>
      </c>
      <c r="E48" s="11"/>
      <c r="F48" s="12"/>
    </row>
    <row r="49" spans="1:6" ht="12.75">
      <c r="A49" s="99">
        <v>38</v>
      </c>
      <c r="B49" s="150" t="s">
        <v>962</v>
      </c>
      <c r="C49" s="20" t="s">
        <v>828</v>
      </c>
      <c r="D49" s="20">
        <v>90</v>
      </c>
      <c r="E49" s="11"/>
      <c r="F49" s="12"/>
    </row>
    <row r="50" spans="1:6" ht="12.75">
      <c r="A50" s="99">
        <v>39</v>
      </c>
      <c r="B50" s="150" t="s">
        <v>963</v>
      </c>
      <c r="C50" s="20" t="s">
        <v>828</v>
      </c>
      <c r="D50" s="20">
        <v>90</v>
      </c>
      <c r="E50" s="11"/>
      <c r="F50" s="12"/>
    </row>
    <row r="51" spans="1:6" ht="12.75">
      <c r="A51" s="99">
        <v>40</v>
      </c>
      <c r="B51" s="150" t="s">
        <v>457</v>
      </c>
      <c r="C51" s="20" t="s">
        <v>828</v>
      </c>
      <c r="D51" s="20">
        <v>30</v>
      </c>
      <c r="E51" s="44"/>
      <c r="F51" s="44"/>
    </row>
    <row r="52" spans="1:6" ht="12.75">
      <c r="A52" s="99">
        <v>41</v>
      </c>
      <c r="B52" s="150" t="s">
        <v>964</v>
      </c>
      <c r="C52" s="20" t="s">
        <v>828</v>
      </c>
      <c r="D52" s="20">
        <v>30</v>
      </c>
      <c r="E52" s="37"/>
      <c r="F52" s="37"/>
    </row>
    <row r="53" spans="1:6" ht="12.75">
      <c r="A53" s="99">
        <v>42</v>
      </c>
      <c r="B53" s="34" t="s">
        <v>1272</v>
      </c>
      <c r="C53" s="20" t="s">
        <v>828</v>
      </c>
      <c r="D53" s="20">
        <v>10</v>
      </c>
      <c r="E53" s="37"/>
      <c r="F53" s="37"/>
    </row>
    <row r="54" spans="1:6" ht="12.75">
      <c r="A54" s="99">
        <v>43</v>
      </c>
      <c r="B54" s="34" t="s">
        <v>478</v>
      </c>
      <c r="C54" s="20" t="s">
        <v>828</v>
      </c>
      <c r="D54" s="20">
        <v>6</v>
      </c>
      <c r="E54" s="37"/>
      <c r="F54" s="37"/>
    </row>
    <row r="55" spans="1:6" ht="12.75">
      <c r="A55" s="99">
        <v>44</v>
      </c>
      <c r="B55" s="34" t="s">
        <v>1273</v>
      </c>
      <c r="C55" s="20" t="s">
        <v>832</v>
      </c>
      <c r="D55" s="20">
        <v>1</v>
      </c>
      <c r="E55" s="37"/>
      <c r="F55" s="37"/>
    </row>
    <row r="56" spans="1:6" ht="12.75">
      <c r="A56" s="99">
        <v>45</v>
      </c>
      <c r="B56" s="34" t="s">
        <v>1274</v>
      </c>
      <c r="C56" s="20" t="s">
        <v>832</v>
      </c>
      <c r="D56" s="20">
        <v>3</v>
      </c>
      <c r="E56" s="37"/>
      <c r="F56" s="37"/>
    </row>
    <row r="57" spans="1:6" ht="12.75">
      <c r="A57" s="99">
        <v>46</v>
      </c>
      <c r="B57" s="34" t="s">
        <v>458</v>
      </c>
      <c r="C57" s="20" t="s">
        <v>832</v>
      </c>
      <c r="D57" s="20">
        <v>2</v>
      </c>
      <c r="E57" s="37"/>
      <c r="F57" s="37"/>
    </row>
    <row r="58" spans="1:6" ht="12.75">
      <c r="A58" s="99">
        <v>47</v>
      </c>
      <c r="B58" s="34" t="s">
        <v>1275</v>
      </c>
      <c r="C58" s="20" t="s">
        <v>832</v>
      </c>
      <c r="D58" s="20">
        <v>2</v>
      </c>
      <c r="E58" s="37"/>
      <c r="F58" s="37"/>
    </row>
    <row r="59" spans="1:6" ht="12.75">
      <c r="A59" s="99">
        <v>48</v>
      </c>
      <c r="B59" s="34" t="s">
        <v>1276</v>
      </c>
      <c r="C59" s="20" t="s">
        <v>832</v>
      </c>
      <c r="D59" s="20">
        <v>1</v>
      </c>
      <c r="E59" s="37"/>
      <c r="F59" s="37"/>
    </row>
    <row r="60" spans="1:6" ht="12.75">
      <c r="A60" s="99">
        <v>49</v>
      </c>
      <c r="B60" s="34" t="s">
        <v>1277</v>
      </c>
      <c r="C60" s="113" t="s">
        <v>832</v>
      </c>
      <c r="D60" s="20">
        <v>2</v>
      </c>
      <c r="E60" s="37"/>
      <c r="F60" s="37"/>
    </row>
    <row r="61" spans="1:6" ht="12.75">
      <c r="A61" s="99">
        <v>50</v>
      </c>
      <c r="B61" s="34" t="s">
        <v>480</v>
      </c>
      <c r="C61" s="113" t="s">
        <v>832</v>
      </c>
      <c r="D61" s="185">
        <v>2</v>
      </c>
      <c r="E61" s="37"/>
      <c r="F61" s="37"/>
    </row>
    <row r="62" spans="1:6" ht="12.75">
      <c r="A62" s="99">
        <v>51</v>
      </c>
      <c r="B62" s="34" t="s">
        <v>1278</v>
      </c>
      <c r="C62" s="113" t="s">
        <v>832</v>
      </c>
      <c r="D62" s="185">
        <v>2</v>
      </c>
      <c r="E62" s="37"/>
      <c r="F62" s="37"/>
    </row>
    <row r="63" spans="1:6" ht="12.75">
      <c r="A63" s="99">
        <v>52</v>
      </c>
      <c r="B63" s="41" t="s">
        <v>1279</v>
      </c>
      <c r="C63" s="113" t="s">
        <v>832</v>
      </c>
      <c r="D63" s="185">
        <v>5</v>
      </c>
      <c r="E63" s="37"/>
      <c r="F63" s="37"/>
    </row>
    <row r="64" spans="1:6" ht="12.75">
      <c r="A64" s="99">
        <v>53</v>
      </c>
      <c r="B64" s="41" t="s">
        <v>927</v>
      </c>
      <c r="C64" s="113" t="s">
        <v>832</v>
      </c>
      <c r="D64" s="185">
        <v>2</v>
      </c>
      <c r="E64" s="37"/>
      <c r="F64" s="37"/>
    </row>
    <row r="65" spans="1:6" ht="12.75">
      <c r="A65" s="99">
        <v>54</v>
      </c>
      <c r="B65" s="41" t="s">
        <v>481</v>
      </c>
      <c r="C65" s="113" t="s">
        <v>832</v>
      </c>
      <c r="D65" s="185">
        <v>4</v>
      </c>
      <c r="E65" s="37"/>
      <c r="F65" s="37"/>
    </row>
    <row r="66" spans="1:6" ht="12.75">
      <c r="A66" s="99">
        <v>55</v>
      </c>
      <c r="B66" s="41" t="s">
        <v>251</v>
      </c>
      <c r="C66" s="113" t="s">
        <v>832</v>
      </c>
      <c r="D66" s="20">
        <v>1</v>
      </c>
      <c r="E66" s="37"/>
      <c r="F66" s="37"/>
    </row>
    <row r="67" spans="1:6" ht="12.75">
      <c r="A67" s="99">
        <v>56</v>
      </c>
      <c r="B67" s="41" t="s">
        <v>460</v>
      </c>
      <c r="C67" s="113" t="s">
        <v>832</v>
      </c>
      <c r="D67" s="20">
        <v>2</v>
      </c>
      <c r="E67" s="37"/>
      <c r="F67" s="37"/>
    </row>
    <row r="68" spans="1:6" ht="12.75">
      <c r="A68" s="99">
        <v>57</v>
      </c>
      <c r="B68" s="41" t="s">
        <v>1280</v>
      </c>
      <c r="C68" s="113" t="s">
        <v>832</v>
      </c>
      <c r="D68" s="20">
        <v>3</v>
      </c>
      <c r="E68" s="37"/>
      <c r="F68" s="37"/>
    </row>
    <row r="69" spans="1:6" ht="12.75">
      <c r="A69" s="99">
        <v>58</v>
      </c>
      <c r="B69" s="41" t="s">
        <v>928</v>
      </c>
      <c r="C69" s="113" t="s">
        <v>832</v>
      </c>
      <c r="D69" s="20">
        <v>12</v>
      </c>
      <c r="E69" s="37"/>
      <c r="F69" s="37"/>
    </row>
    <row r="70" spans="1:6" ht="12.75">
      <c r="A70" s="99">
        <v>59</v>
      </c>
      <c r="B70" s="41" t="s">
        <v>1281</v>
      </c>
      <c r="C70" s="113" t="s">
        <v>832</v>
      </c>
      <c r="D70" s="20">
        <v>2</v>
      </c>
      <c r="E70" s="37"/>
      <c r="F70" s="37"/>
    </row>
    <row r="71" spans="1:6" ht="12.75">
      <c r="A71" s="99">
        <v>60</v>
      </c>
      <c r="B71" s="41" t="s">
        <v>1282</v>
      </c>
      <c r="C71" s="113" t="s">
        <v>832</v>
      </c>
      <c r="D71" s="20">
        <v>1</v>
      </c>
      <c r="E71" s="37"/>
      <c r="F71" s="37"/>
    </row>
    <row r="72" spans="1:6" ht="12.75">
      <c r="A72" s="99">
        <v>61</v>
      </c>
      <c r="B72" s="41" t="s">
        <v>930</v>
      </c>
      <c r="C72" s="113" t="s">
        <v>832</v>
      </c>
      <c r="D72" s="20">
        <v>4</v>
      </c>
      <c r="E72" s="37"/>
      <c r="F72" s="37"/>
    </row>
    <row r="73" spans="1:6" ht="12.75">
      <c r="A73" s="99">
        <v>62</v>
      </c>
      <c r="B73" s="41" t="s">
        <v>254</v>
      </c>
      <c r="C73" s="113" t="s">
        <v>832</v>
      </c>
      <c r="D73" s="20">
        <v>2</v>
      </c>
      <c r="E73" s="37"/>
      <c r="F73" s="37"/>
    </row>
    <row r="74" spans="1:6" ht="12.75">
      <c r="A74" s="99">
        <v>63</v>
      </c>
      <c r="B74" s="41" t="s">
        <v>1283</v>
      </c>
      <c r="C74" s="113" t="s">
        <v>832</v>
      </c>
      <c r="D74" s="20">
        <v>7</v>
      </c>
      <c r="E74" s="37"/>
      <c r="F74" s="37"/>
    </row>
    <row r="75" spans="1:6" ht="12.75">
      <c r="A75" s="99">
        <v>64</v>
      </c>
      <c r="B75" s="41" t="s">
        <v>1284</v>
      </c>
      <c r="C75" s="113" t="s">
        <v>832</v>
      </c>
      <c r="D75" s="20">
        <v>2</v>
      </c>
      <c r="E75" s="37"/>
      <c r="F75" s="37"/>
    </row>
    <row r="76" spans="1:6" ht="12.75">
      <c r="A76" s="99">
        <v>65</v>
      </c>
      <c r="B76" s="41" t="s">
        <v>228</v>
      </c>
      <c r="C76" s="113" t="s">
        <v>832</v>
      </c>
      <c r="D76" s="20">
        <v>2</v>
      </c>
      <c r="E76" s="37"/>
      <c r="F76" s="37"/>
    </row>
    <row r="77" spans="1:6" ht="12.75">
      <c r="A77" s="99">
        <v>66</v>
      </c>
      <c r="B77" s="41" t="s">
        <v>1285</v>
      </c>
      <c r="C77" s="113" t="s">
        <v>832</v>
      </c>
      <c r="D77" s="20">
        <v>2</v>
      </c>
      <c r="E77" s="37"/>
      <c r="F77" s="37"/>
    </row>
    <row r="78" spans="1:6" ht="12.75">
      <c r="A78" s="99">
        <v>67</v>
      </c>
      <c r="B78" s="41" t="s">
        <v>1286</v>
      </c>
      <c r="C78" s="113" t="s">
        <v>832</v>
      </c>
      <c r="D78" s="20">
        <v>2</v>
      </c>
      <c r="E78" s="37"/>
      <c r="F78" s="37"/>
    </row>
    <row r="79" spans="1:6" ht="12.75">
      <c r="A79" s="99">
        <v>68</v>
      </c>
      <c r="B79" s="41" t="s">
        <v>1287</v>
      </c>
      <c r="C79" s="113" t="s">
        <v>832</v>
      </c>
      <c r="D79" s="20">
        <v>2</v>
      </c>
      <c r="E79" s="37"/>
      <c r="F79" s="37"/>
    </row>
    <row r="80" spans="1:6" ht="12.75">
      <c r="A80" s="99">
        <v>69</v>
      </c>
      <c r="B80" s="41" t="s">
        <v>256</v>
      </c>
      <c r="C80" s="113" t="s">
        <v>832</v>
      </c>
      <c r="D80" s="20">
        <v>1</v>
      </c>
      <c r="E80" s="37"/>
      <c r="F80" s="37"/>
    </row>
    <row r="81" spans="1:6" ht="12.75">
      <c r="A81" s="99">
        <v>70</v>
      </c>
      <c r="B81" s="34" t="s">
        <v>461</v>
      </c>
      <c r="C81" s="113" t="s">
        <v>832</v>
      </c>
      <c r="D81" s="20">
        <v>13</v>
      </c>
      <c r="E81" s="37"/>
      <c r="F81" s="37"/>
    </row>
    <row r="82" spans="1:6" ht="12.75">
      <c r="A82" s="99">
        <v>71</v>
      </c>
      <c r="B82" s="34" t="s">
        <v>729</v>
      </c>
      <c r="C82" s="113" t="s">
        <v>832</v>
      </c>
      <c r="D82" s="20">
        <v>2</v>
      </c>
      <c r="E82" s="37"/>
      <c r="F82" s="37"/>
    </row>
    <row r="83" spans="1:6" ht="12.75">
      <c r="A83" s="99">
        <v>72</v>
      </c>
      <c r="B83" s="34" t="s">
        <v>462</v>
      </c>
      <c r="C83" s="113" t="s">
        <v>832</v>
      </c>
      <c r="D83" s="20">
        <v>6</v>
      </c>
      <c r="E83" s="37"/>
      <c r="F83" s="37"/>
    </row>
    <row r="84" spans="1:6" ht="12.75">
      <c r="A84" s="99">
        <v>73</v>
      </c>
      <c r="B84" s="34" t="s">
        <v>1288</v>
      </c>
      <c r="C84" s="113" t="s">
        <v>832</v>
      </c>
      <c r="D84" s="20">
        <v>8</v>
      </c>
      <c r="E84" s="37"/>
      <c r="F84" s="37"/>
    </row>
    <row r="85" spans="1:6" ht="12.75">
      <c r="A85" s="99">
        <v>74</v>
      </c>
      <c r="B85" s="34" t="s">
        <v>257</v>
      </c>
      <c r="C85" s="113" t="s">
        <v>832</v>
      </c>
      <c r="D85" s="20">
        <v>3</v>
      </c>
      <c r="E85" s="37"/>
      <c r="F85" s="37"/>
    </row>
    <row r="86" spans="1:6" ht="12.75">
      <c r="A86" s="99">
        <v>75</v>
      </c>
      <c r="B86" s="126" t="s">
        <v>1289</v>
      </c>
      <c r="C86" s="113" t="s">
        <v>832</v>
      </c>
      <c r="D86" s="20">
        <v>4</v>
      </c>
      <c r="E86" s="37"/>
      <c r="F86" s="37"/>
    </row>
    <row r="87" spans="1:6" ht="12.75">
      <c r="A87" s="289"/>
      <c r="B87" s="290" t="s">
        <v>1290</v>
      </c>
      <c r="C87" s="31"/>
      <c r="D87" s="234"/>
      <c r="E87" s="37"/>
      <c r="F87" s="37"/>
    </row>
    <row r="88" spans="1:6" ht="12.75">
      <c r="A88" s="289">
        <v>1</v>
      </c>
      <c r="B88" s="34" t="s">
        <v>264</v>
      </c>
      <c r="C88" s="31" t="s">
        <v>524</v>
      </c>
      <c r="D88" s="234">
        <v>14</v>
      </c>
      <c r="E88" s="37"/>
      <c r="F88" s="37"/>
    </row>
    <row r="89" spans="1:6" ht="12.75">
      <c r="A89" s="289">
        <v>2</v>
      </c>
      <c r="B89" s="34" t="s">
        <v>796</v>
      </c>
      <c r="C89" s="31" t="s">
        <v>524</v>
      </c>
      <c r="D89" s="234">
        <v>2</v>
      </c>
      <c r="E89" s="37"/>
      <c r="F89" s="37"/>
    </row>
    <row r="90" spans="1:6" ht="12.75">
      <c r="A90" s="289">
        <v>3</v>
      </c>
      <c r="B90" s="34" t="s">
        <v>1291</v>
      </c>
      <c r="C90" s="31" t="s">
        <v>524</v>
      </c>
      <c r="D90" s="234">
        <v>1</v>
      </c>
      <c r="E90" s="37"/>
      <c r="F90" s="37"/>
    </row>
    <row r="91" spans="1:6" ht="12.75">
      <c r="A91" s="289">
        <v>4</v>
      </c>
      <c r="B91" s="34" t="s">
        <v>243</v>
      </c>
      <c r="C91" s="31" t="s">
        <v>524</v>
      </c>
      <c r="D91" s="234">
        <v>4</v>
      </c>
      <c r="E91" s="37"/>
      <c r="F91" s="37"/>
    </row>
    <row r="92" spans="1:6" ht="12.75">
      <c r="A92" s="289">
        <v>5</v>
      </c>
      <c r="B92" s="34" t="s">
        <v>195</v>
      </c>
      <c r="C92" s="52" t="s">
        <v>524</v>
      </c>
      <c r="D92" s="291">
        <v>11</v>
      </c>
      <c r="E92" s="37"/>
      <c r="F92" s="37"/>
    </row>
    <row r="93" spans="1:6" ht="12.75">
      <c r="A93" s="289">
        <v>6</v>
      </c>
      <c r="B93" s="34" t="s">
        <v>1292</v>
      </c>
      <c r="C93" s="31" t="s">
        <v>524</v>
      </c>
      <c r="D93" s="31">
        <v>1</v>
      </c>
      <c r="E93" s="37"/>
      <c r="F93" s="37"/>
    </row>
    <row r="94" spans="1:6" ht="12.75">
      <c r="A94" s="289">
        <v>7</v>
      </c>
      <c r="B94" s="287" t="s">
        <v>956</v>
      </c>
      <c r="C94" s="31" t="s">
        <v>832</v>
      </c>
      <c r="D94" s="31">
        <v>7</v>
      </c>
      <c r="E94" s="37"/>
      <c r="F94" s="37"/>
    </row>
    <row r="95" spans="1:6" ht="12.75">
      <c r="A95" s="289">
        <v>8</v>
      </c>
      <c r="B95" s="292" t="s">
        <v>919</v>
      </c>
      <c r="C95" s="42" t="s">
        <v>832</v>
      </c>
      <c r="D95" s="31">
        <v>11</v>
      </c>
      <c r="E95" s="37"/>
      <c r="F95" s="37"/>
    </row>
    <row r="96" spans="1:6" ht="12.75">
      <c r="A96" s="289">
        <v>9</v>
      </c>
      <c r="B96" s="101" t="s">
        <v>957</v>
      </c>
      <c r="C96" s="198" t="s">
        <v>832</v>
      </c>
      <c r="D96" s="84">
        <v>11</v>
      </c>
      <c r="E96" s="37"/>
      <c r="F96" s="37"/>
    </row>
    <row r="97" spans="1:6" ht="12.75">
      <c r="A97" s="289">
        <v>10</v>
      </c>
      <c r="B97" s="101" t="s">
        <v>920</v>
      </c>
      <c r="C97" s="25" t="s">
        <v>832</v>
      </c>
      <c r="D97" s="31">
        <v>1</v>
      </c>
      <c r="E97" s="37"/>
      <c r="F97" s="37"/>
    </row>
    <row r="98" spans="1:6" ht="12.75">
      <c r="A98" s="289">
        <v>11</v>
      </c>
      <c r="B98" s="45" t="s">
        <v>1293</v>
      </c>
      <c r="C98" s="113" t="s">
        <v>524</v>
      </c>
      <c r="D98" s="113">
        <v>1</v>
      </c>
      <c r="E98" s="37"/>
      <c r="F98" s="37"/>
    </row>
    <row r="99" spans="1:6" ht="12.75">
      <c r="A99" s="289">
        <v>12</v>
      </c>
      <c r="B99" s="176" t="s">
        <v>1294</v>
      </c>
      <c r="C99" s="52" t="s">
        <v>524</v>
      </c>
      <c r="D99" s="258">
        <v>1</v>
      </c>
      <c r="E99" s="37"/>
      <c r="F99" s="37"/>
    </row>
    <row r="100" spans="1:6" ht="12.75">
      <c r="A100" s="289">
        <v>13</v>
      </c>
      <c r="B100" s="38" t="s">
        <v>1295</v>
      </c>
      <c r="C100" s="31" t="s">
        <v>524</v>
      </c>
      <c r="D100" s="49">
        <v>2</v>
      </c>
      <c r="E100" s="37"/>
      <c r="F100" s="37"/>
    </row>
    <row r="101" spans="1:6" ht="13.5">
      <c r="A101" s="289">
        <v>14</v>
      </c>
      <c r="B101" s="38" t="s">
        <v>267</v>
      </c>
      <c r="C101" s="31" t="s">
        <v>524</v>
      </c>
      <c r="D101" s="166">
        <v>4</v>
      </c>
      <c r="E101" s="37"/>
      <c r="F101" s="37"/>
    </row>
    <row r="102" spans="1:6" ht="12.75">
      <c r="A102" s="289">
        <v>15</v>
      </c>
      <c r="B102" s="34" t="s">
        <v>1296</v>
      </c>
      <c r="C102" s="42" t="s">
        <v>832</v>
      </c>
      <c r="D102" s="217">
        <v>1</v>
      </c>
      <c r="E102" s="37"/>
      <c r="F102" s="37"/>
    </row>
    <row r="103" spans="1:6" ht="12.75">
      <c r="A103" s="289">
        <v>16</v>
      </c>
      <c r="B103" s="34" t="s">
        <v>960</v>
      </c>
      <c r="C103" s="198" t="s">
        <v>828</v>
      </c>
      <c r="D103" s="293">
        <v>20</v>
      </c>
      <c r="E103" s="37"/>
      <c r="F103" s="37"/>
    </row>
    <row r="104" spans="1:6" ht="12.75">
      <c r="A104" s="289">
        <v>17</v>
      </c>
      <c r="B104" s="34" t="s">
        <v>925</v>
      </c>
      <c r="C104" s="198" t="s">
        <v>828</v>
      </c>
      <c r="D104" s="31">
        <v>30</v>
      </c>
      <c r="E104" s="37"/>
      <c r="F104" s="37"/>
    </row>
    <row r="105" spans="1:6" ht="12.75">
      <c r="A105" s="289">
        <v>18</v>
      </c>
      <c r="B105" s="34" t="s">
        <v>961</v>
      </c>
      <c r="C105" s="198" t="s">
        <v>828</v>
      </c>
      <c r="D105" s="20">
        <v>60</v>
      </c>
      <c r="E105" s="37"/>
      <c r="F105" s="37"/>
    </row>
    <row r="106" spans="1:6" ht="12.75">
      <c r="A106" s="289">
        <v>19</v>
      </c>
      <c r="B106" s="34" t="s">
        <v>962</v>
      </c>
      <c r="C106" s="198" t="s">
        <v>828</v>
      </c>
      <c r="D106" s="20">
        <v>30</v>
      </c>
      <c r="E106" s="37"/>
      <c r="F106" s="37"/>
    </row>
    <row r="107" spans="1:6" ht="12.75">
      <c r="A107" s="289">
        <v>20</v>
      </c>
      <c r="B107" s="34" t="s">
        <v>963</v>
      </c>
      <c r="C107" s="198" t="s">
        <v>828</v>
      </c>
      <c r="D107" s="31">
        <v>2</v>
      </c>
      <c r="E107" s="37"/>
      <c r="F107" s="37"/>
    </row>
    <row r="108" spans="1:6" ht="12.75">
      <c r="A108" s="289">
        <v>21</v>
      </c>
      <c r="B108" s="34" t="s">
        <v>207</v>
      </c>
      <c r="C108" s="198" t="s">
        <v>828</v>
      </c>
      <c r="D108" s="31">
        <v>10</v>
      </c>
      <c r="E108" s="37"/>
      <c r="F108" s="37"/>
    </row>
    <row r="109" spans="1:6" ht="12.75">
      <c r="A109" s="289">
        <v>22</v>
      </c>
      <c r="B109" s="34" t="s">
        <v>208</v>
      </c>
      <c r="C109" s="198" t="s">
        <v>828</v>
      </c>
      <c r="D109" s="31">
        <v>10</v>
      </c>
      <c r="E109" s="37"/>
      <c r="F109" s="37"/>
    </row>
    <row r="110" spans="1:6" ht="12.75">
      <c r="A110" s="289">
        <v>23</v>
      </c>
      <c r="B110" s="34" t="s">
        <v>1297</v>
      </c>
      <c r="C110" s="198" t="s">
        <v>828</v>
      </c>
      <c r="D110" s="20">
        <v>20</v>
      </c>
      <c r="E110" s="37"/>
      <c r="F110" s="37"/>
    </row>
    <row r="111" spans="1:6" ht="12.75">
      <c r="A111" s="289">
        <v>24</v>
      </c>
      <c r="B111" s="34" t="s">
        <v>1298</v>
      </c>
      <c r="C111" s="198" t="s">
        <v>828</v>
      </c>
      <c r="D111" s="20">
        <v>15</v>
      </c>
      <c r="E111" s="37"/>
      <c r="F111" s="37"/>
    </row>
    <row r="112" spans="1:6" ht="12.75">
      <c r="A112" s="289">
        <v>25</v>
      </c>
      <c r="B112" s="34" t="s">
        <v>1273</v>
      </c>
      <c r="C112" s="20" t="s">
        <v>832</v>
      </c>
      <c r="D112" s="20">
        <v>1</v>
      </c>
      <c r="E112" s="37"/>
      <c r="F112" s="37"/>
    </row>
    <row r="113" spans="1:6" ht="12.75">
      <c r="A113" s="289">
        <v>26</v>
      </c>
      <c r="B113" s="34" t="s">
        <v>1274</v>
      </c>
      <c r="C113" s="20" t="s">
        <v>832</v>
      </c>
      <c r="D113" s="20">
        <v>1</v>
      </c>
      <c r="E113" s="37"/>
      <c r="F113" s="37"/>
    </row>
    <row r="114" spans="1:6" ht="12.75">
      <c r="A114" s="289">
        <v>27</v>
      </c>
      <c r="B114" s="34" t="s">
        <v>1299</v>
      </c>
      <c r="C114" s="20" t="s">
        <v>832</v>
      </c>
      <c r="D114" s="20">
        <v>1</v>
      </c>
      <c r="E114" s="37"/>
      <c r="F114" s="37"/>
    </row>
    <row r="115" spans="1:6" ht="12.75">
      <c r="A115" s="289">
        <v>28</v>
      </c>
      <c r="B115" s="34" t="s">
        <v>965</v>
      </c>
      <c r="C115" s="20" t="s">
        <v>832</v>
      </c>
      <c r="D115" s="20">
        <v>2</v>
      </c>
      <c r="E115" s="37"/>
      <c r="F115" s="37"/>
    </row>
    <row r="116" spans="1:6" ht="12.75">
      <c r="A116" s="289">
        <v>29</v>
      </c>
      <c r="B116" s="126" t="s">
        <v>926</v>
      </c>
      <c r="C116" s="113" t="s">
        <v>832</v>
      </c>
      <c r="D116" s="113">
        <v>1</v>
      </c>
      <c r="E116" s="37"/>
      <c r="F116" s="37"/>
    </row>
    <row r="117" spans="1:6" ht="12.75">
      <c r="A117" s="289">
        <v>30</v>
      </c>
      <c r="B117" s="38" t="s">
        <v>1300</v>
      </c>
      <c r="C117" s="31" t="s">
        <v>832</v>
      </c>
      <c r="D117" s="31">
        <v>2</v>
      </c>
      <c r="E117" s="37"/>
      <c r="F117" s="37"/>
    </row>
    <row r="118" spans="1:6" ht="12.75">
      <c r="A118" s="289">
        <v>31</v>
      </c>
      <c r="B118" s="38" t="s">
        <v>1301</v>
      </c>
      <c r="C118" s="31" t="s">
        <v>832</v>
      </c>
      <c r="D118" s="31">
        <v>1</v>
      </c>
      <c r="E118" s="37"/>
      <c r="F118" s="37"/>
    </row>
    <row r="119" spans="1:6" ht="12.75">
      <c r="A119" s="289">
        <v>32</v>
      </c>
      <c r="B119" s="41" t="s">
        <v>927</v>
      </c>
      <c r="C119" s="31" t="s">
        <v>832</v>
      </c>
      <c r="D119" s="31">
        <v>8</v>
      </c>
      <c r="E119" s="37"/>
      <c r="F119" s="37"/>
    </row>
    <row r="120" spans="1:6" ht="12.75">
      <c r="A120" s="289">
        <v>33</v>
      </c>
      <c r="B120" s="294" t="s">
        <v>481</v>
      </c>
      <c r="C120" s="31" t="s">
        <v>832</v>
      </c>
      <c r="D120" s="67">
        <v>1</v>
      </c>
      <c r="E120" s="37"/>
      <c r="F120" s="37"/>
    </row>
    <row r="121" spans="1:6" ht="12.75">
      <c r="A121" s="289">
        <v>34</v>
      </c>
      <c r="B121" s="41" t="s">
        <v>251</v>
      </c>
      <c r="C121" s="31" t="s">
        <v>832</v>
      </c>
      <c r="D121" s="20">
        <v>1</v>
      </c>
      <c r="E121" s="37"/>
      <c r="F121" s="37"/>
    </row>
    <row r="122" spans="1:6" ht="12.75">
      <c r="A122" s="289">
        <v>35</v>
      </c>
      <c r="B122" s="41" t="s">
        <v>1302</v>
      </c>
      <c r="C122" s="31" t="s">
        <v>832</v>
      </c>
      <c r="D122" s="20">
        <v>2</v>
      </c>
      <c r="E122" s="37"/>
      <c r="F122" s="37"/>
    </row>
    <row r="123" spans="1:6" ht="12.75">
      <c r="A123" s="289">
        <v>36</v>
      </c>
      <c r="B123" s="41" t="s">
        <v>1303</v>
      </c>
      <c r="C123" s="31" t="s">
        <v>832</v>
      </c>
      <c r="D123" s="20">
        <v>1</v>
      </c>
      <c r="E123" s="37"/>
      <c r="F123" s="37"/>
    </row>
    <row r="124" spans="1:6" ht="12.75">
      <c r="A124" s="289">
        <v>37</v>
      </c>
      <c r="B124" s="41" t="s">
        <v>1304</v>
      </c>
      <c r="C124" s="31" t="s">
        <v>832</v>
      </c>
      <c r="D124" s="20">
        <v>1</v>
      </c>
      <c r="E124" s="37"/>
      <c r="F124" s="37"/>
    </row>
    <row r="125" spans="1:6" ht="12.75">
      <c r="A125" s="289">
        <v>38</v>
      </c>
      <c r="B125" s="41" t="s">
        <v>460</v>
      </c>
      <c r="C125" s="31" t="s">
        <v>832</v>
      </c>
      <c r="D125" s="20">
        <v>3</v>
      </c>
      <c r="E125" s="37"/>
      <c r="F125" s="37"/>
    </row>
    <row r="126" spans="1:6" ht="12.75">
      <c r="A126" s="289">
        <v>39</v>
      </c>
      <c r="B126" s="41" t="s">
        <v>1280</v>
      </c>
      <c r="C126" s="31" t="s">
        <v>832</v>
      </c>
      <c r="D126" s="20">
        <v>2</v>
      </c>
      <c r="E126" s="37"/>
      <c r="F126" s="37"/>
    </row>
    <row r="127" spans="1:6" ht="12.75">
      <c r="A127" s="289">
        <v>40</v>
      </c>
      <c r="B127" s="41" t="s">
        <v>253</v>
      </c>
      <c r="C127" s="31" t="s">
        <v>832</v>
      </c>
      <c r="D127" s="20">
        <v>2</v>
      </c>
      <c r="E127" s="37"/>
      <c r="F127" s="37"/>
    </row>
    <row r="128" spans="1:6" ht="12.75">
      <c r="A128" s="289">
        <v>41</v>
      </c>
      <c r="B128" s="41" t="s">
        <v>1305</v>
      </c>
      <c r="C128" s="31" t="s">
        <v>832</v>
      </c>
      <c r="D128" s="20">
        <v>2</v>
      </c>
      <c r="E128" s="37"/>
      <c r="F128" s="37"/>
    </row>
    <row r="129" spans="1:6" ht="12.75">
      <c r="A129" s="289">
        <v>42</v>
      </c>
      <c r="B129" s="41" t="s">
        <v>226</v>
      </c>
      <c r="C129" s="31" t="s">
        <v>832</v>
      </c>
      <c r="D129" s="20">
        <v>1</v>
      </c>
      <c r="E129" s="37"/>
      <c r="F129" s="37"/>
    </row>
    <row r="130" spans="1:6" ht="12.75">
      <c r="A130" s="289">
        <v>43</v>
      </c>
      <c r="B130" s="41" t="s">
        <v>928</v>
      </c>
      <c r="C130" s="31" t="s">
        <v>832</v>
      </c>
      <c r="D130" s="10">
        <v>1</v>
      </c>
      <c r="E130" s="37"/>
      <c r="F130" s="37"/>
    </row>
    <row r="131" spans="1:6" ht="12.75">
      <c r="A131" s="289">
        <v>44</v>
      </c>
      <c r="B131" s="41" t="s">
        <v>1306</v>
      </c>
      <c r="C131" s="31" t="s">
        <v>832</v>
      </c>
      <c r="D131" s="20">
        <v>2</v>
      </c>
      <c r="E131" s="37"/>
      <c r="F131" s="37"/>
    </row>
    <row r="132" spans="1:6" ht="12.75">
      <c r="A132" s="289">
        <v>45</v>
      </c>
      <c r="B132" s="43" t="s">
        <v>1307</v>
      </c>
      <c r="C132" s="31" t="s">
        <v>832</v>
      </c>
      <c r="D132" s="113">
        <v>1</v>
      </c>
      <c r="E132" s="37"/>
      <c r="F132" s="37"/>
    </row>
    <row r="133" spans="1:6" ht="12.75">
      <c r="A133" s="289">
        <v>46</v>
      </c>
      <c r="B133" s="41" t="s">
        <v>1308</v>
      </c>
      <c r="C133" s="31" t="s">
        <v>832</v>
      </c>
      <c r="D133" s="31">
        <v>1</v>
      </c>
      <c r="E133" s="37"/>
      <c r="F133" s="37"/>
    </row>
    <row r="134" spans="1:6" ht="12.75">
      <c r="A134" s="289">
        <v>47</v>
      </c>
      <c r="B134" s="38" t="s">
        <v>461</v>
      </c>
      <c r="C134" s="31" t="s">
        <v>832</v>
      </c>
      <c r="D134" s="31">
        <v>14</v>
      </c>
      <c r="E134" s="37"/>
      <c r="F134" s="37"/>
    </row>
    <row r="135" spans="1:6" ht="12.75">
      <c r="A135" s="289">
        <v>48</v>
      </c>
      <c r="B135" s="38" t="s">
        <v>729</v>
      </c>
      <c r="C135" s="31" t="s">
        <v>832</v>
      </c>
      <c r="D135" s="31">
        <v>8</v>
      </c>
      <c r="E135" s="37"/>
      <c r="F135" s="37"/>
    </row>
    <row r="136" spans="1:6" ht="12.75">
      <c r="A136" s="289">
        <v>49</v>
      </c>
      <c r="B136" s="38" t="s">
        <v>462</v>
      </c>
      <c r="C136" s="31" t="s">
        <v>832</v>
      </c>
      <c r="D136" s="31">
        <v>15</v>
      </c>
      <c r="E136" s="37"/>
      <c r="F136" s="37"/>
    </row>
    <row r="137" spans="1:6" ht="12.75">
      <c r="A137" s="289">
        <v>50</v>
      </c>
      <c r="B137" s="38" t="s">
        <v>1288</v>
      </c>
      <c r="C137" s="31" t="s">
        <v>832</v>
      </c>
      <c r="D137" s="31">
        <v>2</v>
      </c>
      <c r="E137" s="37"/>
      <c r="F137" s="37"/>
    </row>
    <row r="138" spans="1:6" ht="12.75">
      <c r="A138" s="289">
        <v>51</v>
      </c>
      <c r="B138" s="38" t="s">
        <v>1309</v>
      </c>
      <c r="C138" s="31" t="s">
        <v>832</v>
      </c>
      <c r="D138" s="31">
        <v>1</v>
      </c>
      <c r="E138" s="37"/>
      <c r="F138" s="37"/>
    </row>
    <row r="139" spans="1:6" ht="12.75">
      <c r="A139" s="289">
        <v>52</v>
      </c>
      <c r="B139" s="38" t="s">
        <v>1310</v>
      </c>
      <c r="C139" s="31" t="s">
        <v>832</v>
      </c>
      <c r="D139" s="31">
        <v>1</v>
      </c>
      <c r="E139" s="37"/>
      <c r="F139" s="37"/>
    </row>
    <row r="140" spans="1:6" ht="12.75">
      <c r="A140" s="289">
        <v>53</v>
      </c>
      <c r="B140" s="38" t="s">
        <v>958</v>
      </c>
      <c r="C140" s="31" t="s">
        <v>832</v>
      </c>
      <c r="D140" s="31">
        <v>7</v>
      </c>
      <c r="E140" s="37"/>
      <c r="F140" s="37"/>
    </row>
    <row r="141" spans="1:6" ht="12.75">
      <c r="A141" s="289">
        <v>54</v>
      </c>
      <c r="B141" s="38" t="s">
        <v>922</v>
      </c>
      <c r="C141" s="31" t="s">
        <v>832</v>
      </c>
      <c r="D141" s="31">
        <v>13</v>
      </c>
      <c r="E141" s="37"/>
      <c r="F141" s="37"/>
    </row>
    <row r="142" spans="1:6" ht="12.75">
      <c r="A142" s="289">
        <v>55</v>
      </c>
      <c r="B142" s="38" t="s">
        <v>959</v>
      </c>
      <c r="C142" s="31" t="s">
        <v>832</v>
      </c>
      <c r="D142" s="31">
        <v>15</v>
      </c>
      <c r="E142" s="37"/>
      <c r="F142" s="37"/>
    </row>
    <row r="143" spans="1:6" ht="12.75">
      <c r="A143" s="289">
        <v>56</v>
      </c>
      <c r="B143" s="38" t="s">
        <v>923</v>
      </c>
      <c r="C143" s="31" t="s">
        <v>832</v>
      </c>
      <c r="D143" s="31">
        <v>1</v>
      </c>
      <c r="E143" s="37"/>
      <c r="F143" s="37"/>
    </row>
    <row r="144" spans="1:6" ht="12.75">
      <c r="A144" s="289">
        <v>57</v>
      </c>
      <c r="B144" s="38" t="s">
        <v>924</v>
      </c>
      <c r="C144" s="31" t="s">
        <v>832</v>
      </c>
      <c r="D144" s="31">
        <v>3</v>
      </c>
      <c r="E144" s="37"/>
      <c r="F144" s="37"/>
    </row>
    <row r="145" spans="1:6" ht="12.75">
      <c r="A145" s="289">
        <v>58</v>
      </c>
      <c r="B145" s="38" t="s">
        <v>1311</v>
      </c>
      <c r="C145" s="31" t="s">
        <v>832</v>
      </c>
      <c r="D145" s="31">
        <v>1</v>
      </c>
      <c r="E145" s="37"/>
      <c r="F145" s="37"/>
    </row>
    <row r="146" spans="1:6" ht="12.75">
      <c r="A146" s="289">
        <v>59</v>
      </c>
      <c r="B146" s="38" t="s">
        <v>1312</v>
      </c>
      <c r="C146" s="31" t="s">
        <v>832</v>
      </c>
      <c r="D146" s="31">
        <v>1</v>
      </c>
      <c r="E146" s="37"/>
      <c r="F146" s="37"/>
    </row>
    <row r="147" spans="1:6" ht="12.75">
      <c r="A147" s="289">
        <v>60</v>
      </c>
      <c r="B147" s="38" t="s">
        <v>1296</v>
      </c>
      <c r="C147" s="31" t="s">
        <v>832</v>
      </c>
      <c r="D147" s="31">
        <v>1</v>
      </c>
      <c r="E147" s="37"/>
      <c r="F147" s="37"/>
    </row>
    <row r="148" spans="1:6" ht="12.75">
      <c r="A148" s="289">
        <v>61</v>
      </c>
      <c r="B148" s="38" t="s">
        <v>1313</v>
      </c>
      <c r="C148" s="31" t="s">
        <v>832</v>
      </c>
      <c r="D148" s="31">
        <v>2</v>
      </c>
      <c r="E148" s="37"/>
      <c r="F148" s="37"/>
    </row>
    <row r="149" spans="1:6" ht="12.75">
      <c r="A149" s="289"/>
      <c r="B149" s="215" t="s">
        <v>1314</v>
      </c>
      <c r="C149" s="20"/>
      <c r="D149" s="20"/>
      <c r="E149" s="37"/>
      <c r="F149" s="37"/>
    </row>
    <row r="150" spans="1:6" ht="12.75">
      <c r="A150" s="99">
        <v>1</v>
      </c>
      <c r="B150" s="169" t="s">
        <v>261</v>
      </c>
      <c r="C150" s="113" t="s">
        <v>524</v>
      </c>
      <c r="D150" s="220">
        <v>1</v>
      </c>
      <c r="E150" s="37"/>
      <c r="F150" s="37"/>
    </row>
    <row r="151" spans="1:6" ht="12.75">
      <c r="A151" s="99">
        <v>2</v>
      </c>
      <c r="B151" s="34" t="s">
        <v>961</v>
      </c>
      <c r="C151" s="20" t="s">
        <v>828</v>
      </c>
      <c r="D151" s="20">
        <v>3</v>
      </c>
      <c r="E151" s="37"/>
      <c r="F151" s="37"/>
    </row>
    <row r="152" spans="1:6" ht="12.75">
      <c r="A152" s="99">
        <v>3</v>
      </c>
      <c r="B152" s="34" t="s">
        <v>962</v>
      </c>
      <c r="C152" s="20" t="s">
        <v>828</v>
      </c>
      <c r="D152" s="20">
        <v>4</v>
      </c>
      <c r="E152" s="37"/>
      <c r="F152" s="37"/>
    </row>
    <row r="153" spans="1:6" ht="12.75">
      <c r="A153" s="99">
        <v>4</v>
      </c>
      <c r="B153" s="45" t="s">
        <v>965</v>
      </c>
      <c r="C153" s="20" t="s">
        <v>832</v>
      </c>
      <c r="D153" s="20">
        <v>1</v>
      </c>
      <c r="E153" s="37"/>
      <c r="F153" s="37"/>
    </row>
    <row r="154" spans="1:6" ht="12.75">
      <c r="A154" s="99">
        <v>5</v>
      </c>
      <c r="B154" s="219" t="s">
        <v>928</v>
      </c>
      <c r="C154" s="20" t="s">
        <v>832</v>
      </c>
      <c r="D154" s="20">
        <v>1</v>
      </c>
      <c r="E154" s="37"/>
      <c r="F154" s="37"/>
    </row>
    <row r="155" spans="1:6" ht="12.75">
      <c r="A155" s="99">
        <v>6</v>
      </c>
      <c r="B155" s="34" t="s">
        <v>462</v>
      </c>
      <c r="C155" s="20" t="s">
        <v>832</v>
      </c>
      <c r="D155" s="20">
        <v>1</v>
      </c>
      <c r="E155" s="37"/>
      <c r="F155" s="37"/>
    </row>
    <row r="156" spans="1:6" ht="12.75">
      <c r="A156" s="99">
        <v>7</v>
      </c>
      <c r="B156" s="34" t="s">
        <v>1315</v>
      </c>
      <c r="C156" s="20" t="s">
        <v>832</v>
      </c>
      <c r="D156" s="20">
        <v>1</v>
      </c>
      <c r="E156" s="37"/>
      <c r="F156" s="37"/>
    </row>
    <row r="157" spans="1:6" ht="12.75">
      <c r="A157" s="99">
        <v>8</v>
      </c>
      <c r="B157" s="116" t="s">
        <v>463</v>
      </c>
      <c r="C157" s="113" t="s">
        <v>524</v>
      </c>
      <c r="D157" s="113">
        <v>1</v>
      </c>
      <c r="E157" s="37"/>
      <c r="F157" s="37"/>
    </row>
    <row r="158" spans="1:6" ht="12.75">
      <c r="A158" s="99">
        <v>9</v>
      </c>
      <c r="B158" s="15" t="s">
        <v>955</v>
      </c>
      <c r="C158" s="20" t="s">
        <v>947</v>
      </c>
      <c r="D158" s="20">
        <v>32</v>
      </c>
      <c r="E158" s="37"/>
      <c r="F158" s="37"/>
    </row>
    <row r="159" spans="1:6" ht="12.75">
      <c r="A159" s="99">
        <v>10</v>
      </c>
      <c r="B159" s="100" t="s">
        <v>464</v>
      </c>
      <c r="C159" s="67" t="s">
        <v>524</v>
      </c>
      <c r="D159" s="67">
        <v>1</v>
      </c>
      <c r="E159" s="37"/>
      <c r="F159" s="37"/>
    </row>
    <row r="160" spans="1:6" ht="12.75">
      <c r="A160" s="99">
        <v>11</v>
      </c>
      <c r="B160" s="19" t="s">
        <v>268</v>
      </c>
      <c r="C160" s="295" t="s">
        <v>947</v>
      </c>
      <c r="D160" s="295">
        <v>72</v>
      </c>
      <c r="E160" s="37"/>
      <c r="F160" s="37"/>
    </row>
    <row r="162" ht="12.75">
      <c r="B162" s="262" t="s">
        <v>505</v>
      </c>
    </row>
    <row r="163" spans="1:6" ht="56.25" customHeight="1">
      <c r="A163" s="1">
        <v>1</v>
      </c>
      <c r="B163" s="269" t="s">
        <v>504</v>
      </c>
      <c r="C163" s="269"/>
      <c r="D163" s="269"/>
      <c r="E163" s="269"/>
      <c r="F163" s="269"/>
    </row>
    <row r="164" spans="1:6" ht="56.25" customHeight="1">
      <c r="A164" s="1">
        <v>2</v>
      </c>
      <c r="B164" s="268" t="s">
        <v>652</v>
      </c>
      <c r="C164" s="268"/>
      <c r="D164" s="268"/>
      <c r="E164" s="268"/>
      <c r="F164" s="268"/>
    </row>
    <row r="166" ht="12.75">
      <c r="B166" s="1" t="s">
        <v>1026</v>
      </c>
    </row>
    <row r="167" ht="12.75">
      <c r="B167" s="1" t="s">
        <v>1027</v>
      </c>
    </row>
  </sheetData>
  <sheetProtection/>
  <mergeCells count="10">
    <mergeCell ref="B163:F163"/>
    <mergeCell ref="B164:F164"/>
    <mergeCell ref="A1:F1"/>
    <mergeCell ref="A2:F2"/>
    <mergeCell ref="A9:A10"/>
    <mergeCell ref="B9:B10"/>
    <mergeCell ref="C9:C10"/>
    <mergeCell ref="D9:D10"/>
    <mergeCell ref="E9:E10"/>
    <mergeCell ref="F9:F10"/>
  </mergeCells>
  <printOptions/>
  <pageMargins left="0.49027777777777776" right="0.4597222222222222" top="0.5298611111111111" bottom="0.4" header="0.5118055555555555" footer="0.5118055555555555"/>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F55"/>
  <sheetViews>
    <sheetView zoomScalePageLayoutView="0" workbookViewId="0" topLeftCell="A1">
      <selection activeCell="E66" sqref="E66"/>
    </sheetView>
  </sheetViews>
  <sheetFormatPr defaultColWidth="9.140625" defaultRowHeight="12.75"/>
  <cols>
    <col min="1" max="1" width="4.8515625" style="1" customWidth="1"/>
    <col min="2" max="2" width="47.00390625" style="1" customWidth="1"/>
    <col min="3" max="3" width="10.00390625" style="1" customWidth="1"/>
    <col min="4" max="4" width="8.7109375" style="2" customWidth="1"/>
    <col min="5" max="16384" width="9.140625" style="1" customWidth="1"/>
  </cols>
  <sheetData>
    <row r="1" spans="1:6" ht="12.75">
      <c r="A1" s="270" t="s">
        <v>1316</v>
      </c>
      <c r="B1" s="270"/>
      <c r="C1" s="270"/>
      <c r="D1" s="270"/>
      <c r="E1" s="270"/>
      <c r="F1" s="270"/>
    </row>
    <row r="2" spans="1:6" ht="12.75">
      <c r="A2" s="271" t="s">
        <v>1317</v>
      </c>
      <c r="B2" s="271"/>
      <c r="C2" s="271"/>
      <c r="D2" s="271"/>
      <c r="E2" s="271"/>
      <c r="F2" s="271"/>
    </row>
    <row r="4" spans="2:6" ht="12.75" customHeight="1">
      <c r="B4" s="30" t="s">
        <v>535</v>
      </c>
      <c r="C4" s="39"/>
      <c r="D4" s="39"/>
      <c r="E4" s="39"/>
      <c r="F4" s="39"/>
    </row>
    <row r="5" ht="12.75">
      <c r="B5" s="29" t="s">
        <v>1040</v>
      </c>
    </row>
    <row r="6" ht="12.75">
      <c r="B6" s="29" t="s">
        <v>537</v>
      </c>
    </row>
    <row r="7" ht="12.75">
      <c r="B7" s="29" t="s">
        <v>1337</v>
      </c>
    </row>
    <row r="10" spans="1:6" ht="13.5" customHeight="1">
      <c r="A10" s="272" t="s">
        <v>822</v>
      </c>
      <c r="B10" s="272" t="s">
        <v>823</v>
      </c>
      <c r="C10" s="272" t="s">
        <v>824</v>
      </c>
      <c r="D10" s="272" t="s">
        <v>825</v>
      </c>
      <c r="E10" s="272" t="s">
        <v>826</v>
      </c>
      <c r="F10" s="272" t="s">
        <v>827</v>
      </c>
    </row>
    <row r="11" spans="1:6" ht="54.75" customHeight="1">
      <c r="A11" s="272"/>
      <c r="B11" s="272"/>
      <c r="C11" s="272"/>
      <c r="D11" s="272"/>
      <c r="E11" s="272"/>
      <c r="F11" s="272"/>
    </row>
    <row r="12" spans="1:6" ht="12.75" customHeight="1">
      <c r="A12" s="15"/>
      <c r="B12" s="4" t="s">
        <v>594</v>
      </c>
      <c r="C12" s="26"/>
      <c r="D12" s="27"/>
      <c r="E12" s="11"/>
      <c r="F12" s="11"/>
    </row>
    <row r="13" spans="1:6" ht="35.25" customHeight="1">
      <c r="A13" s="20">
        <v>1</v>
      </c>
      <c r="B13" s="9" t="s">
        <v>1318</v>
      </c>
      <c r="C13" s="20" t="s">
        <v>524</v>
      </c>
      <c r="D13" s="8">
        <v>1</v>
      </c>
      <c r="E13" s="11"/>
      <c r="F13" s="11"/>
    </row>
    <row r="14" spans="1:6" ht="51" customHeight="1">
      <c r="A14" s="20">
        <v>2</v>
      </c>
      <c r="B14" s="9" t="s">
        <v>1319</v>
      </c>
      <c r="C14" s="20" t="s">
        <v>524</v>
      </c>
      <c r="D14" s="8">
        <v>1</v>
      </c>
      <c r="E14" s="11"/>
      <c r="F14" s="11"/>
    </row>
    <row r="15" spans="1:6" ht="52.5" customHeight="1">
      <c r="A15" s="20">
        <v>3</v>
      </c>
      <c r="B15" s="9" t="s">
        <v>1320</v>
      </c>
      <c r="C15" s="20" t="s">
        <v>524</v>
      </c>
      <c r="D15" s="8">
        <v>1</v>
      </c>
      <c r="E15" s="11"/>
      <c r="F15" s="11"/>
    </row>
    <row r="16" spans="1:6" ht="46.5" customHeight="1">
      <c r="A16" s="20">
        <v>4</v>
      </c>
      <c r="B16" s="9" t="s">
        <v>1321</v>
      </c>
      <c r="C16" s="20" t="s">
        <v>524</v>
      </c>
      <c r="D16" s="8">
        <v>1</v>
      </c>
      <c r="E16" s="11"/>
      <c r="F16" s="11"/>
    </row>
    <row r="17" spans="1:6" ht="12.75" customHeight="1">
      <c r="A17" s="20">
        <v>5</v>
      </c>
      <c r="B17" s="9" t="s">
        <v>276</v>
      </c>
      <c r="C17" s="20" t="s">
        <v>828</v>
      </c>
      <c r="D17" s="296">
        <v>25</v>
      </c>
      <c r="E17" s="11"/>
      <c r="F17" s="11"/>
    </row>
    <row r="18" spans="1:6" ht="12.75" customHeight="1">
      <c r="A18" s="20">
        <v>6</v>
      </c>
      <c r="B18" s="9" t="s">
        <v>1322</v>
      </c>
      <c r="C18" s="20" t="s">
        <v>828</v>
      </c>
      <c r="D18" s="296">
        <v>150</v>
      </c>
      <c r="E18" s="11"/>
      <c r="F18" s="11"/>
    </row>
    <row r="19" spans="1:6" ht="12.75" customHeight="1">
      <c r="A19" s="20">
        <v>7</v>
      </c>
      <c r="B19" s="9" t="s">
        <v>533</v>
      </c>
      <c r="C19" s="20" t="s">
        <v>828</v>
      </c>
      <c r="D19" s="296">
        <v>800</v>
      </c>
      <c r="E19" s="11"/>
      <c r="F19" s="11"/>
    </row>
    <row r="20" spans="1:6" ht="12.75" customHeight="1">
      <c r="A20" s="20">
        <v>8</v>
      </c>
      <c r="B20" s="9" t="s">
        <v>534</v>
      </c>
      <c r="C20" s="20" t="s">
        <v>828</v>
      </c>
      <c r="D20" s="8">
        <v>1300</v>
      </c>
      <c r="E20" s="11"/>
      <c r="F20" s="11"/>
    </row>
    <row r="21" spans="1:6" ht="12.75" customHeight="1">
      <c r="A21" s="20">
        <v>9</v>
      </c>
      <c r="B21" s="9" t="s">
        <v>279</v>
      </c>
      <c r="C21" s="20" t="s">
        <v>828</v>
      </c>
      <c r="D21" s="296">
        <v>30</v>
      </c>
      <c r="E21" s="11"/>
      <c r="F21" s="11"/>
    </row>
    <row r="22" spans="1:6" ht="12.75" customHeight="1">
      <c r="A22" s="20">
        <v>10</v>
      </c>
      <c r="B22" s="9" t="s">
        <v>280</v>
      </c>
      <c r="C22" s="20" t="s">
        <v>828</v>
      </c>
      <c r="D22" s="296">
        <v>50</v>
      </c>
      <c r="E22" s="11"/>
      <c r="F22" s="11"/>
    </row>
    <row r="23" spans="1:6" ht="12.75" customHeight="1">
      <c r="A23" s="20">
        <v>11</v>
      </c>
      <c r="B23" s="9" t="s">
        <v>899</v>
      </c>
      <c r="C23" s="20" t="s">
        <v>828</v>
      </c>
      <c r="D23" s="296">
        <v>50</v>
      </c>
      <c r="E23" s="11"/>
      <c r="F23" s="11"/>
    </row>
    <row r="24" spans="1:6" ht="12.75" customHeight="1">
      <c r="A24" s="20">
        <v>12</v>
      </c>
      <c r="B24" s="9" t="s">
        <v>900</v>
      </c>
      <c r="C24" s="20" t="s">
        <v>828</v>
      </c>
      <c r="D24" s="296">
        <v>150</v>
      </c>
      <c r="E24" s="11"/>
      <c r="F24" s="11"/>
    </row>
    <row r="25" spans="1:6" ht="12.75" customHeight="1">
      <c r="A25" s="20">
        <v>13</v>
      </c>
      <c r="B25" s="9" t="s">
        <v>282</v>
      </c>
      <c r="C25" s="20" t="s">
        <v>832</v>
      </c>
      <c r="D25" s="296">
        <v>89</v>
      </c>
      <c r="E25" s="11"/>
      <c r="F25" s="11"/>
    </row>
    <row r="26" spans="1:6" ht="12.75" customHeight="1">
      <c r="A26" s="20">
        <v>14</v>
      </c>
      <c r="B26" s="9" t="s">
        <v>1323</v>
      </c>
      <c r="C26" s="20" t="s">
        <v>832</v>
      </c>
      <c r="D26" s="296">
        <v>1</v>
      </c>
      <c r="E26" s="11"/>
      <c r="F26" s="11"/>
    </row>
    <row r="27" spans="1:6" ht="12.75" customHeight="1">
      <c r="A27" s="20">
        <v>15</v>
      </c>
      <c r="B27" s="9" t="s">
        <v>1324</v>
      </c>
      <c r="C27" s="20" t="s">
        <v>832</v>
      </c>
      <c r="D27" s="296">
        <v>10</v>
      </c>
      <c r="E27" s="11"/>
      <c r="F27" s="11"/>
    </row>
    <row r="28" spans="1:6" ht="12.75" customHeight="1">
      <c r="A28" s="20">
        <v>16</v>
      </c>
      <c r="B28" s="9" t="s">
        <v>284</v>
      </c>
      <c r="C28" s="20" t="s">
        <v>832</v>
      </c>
      <c r="D28" s="296">
        <v>12</v>
      </c>
      <c r="E28" s="11"/>
      <c r="F28" s="11"/>
    </row>
    <row r="29" spans="1:6" ht="12.75" customHeight="1">
      <c r="A29" s="20">
        <v>17</v>
      </c>
      <c r="B29" s="9" t="s">
        <v>285</v>
      </c>
      <c r="C29" s="20" t="s">
        <v>832</v>
      </c>
      <c r="D29" s="296">
        <v>14</v>
      </c>
      <c r="E29" s="11"/>
      <c r="F29" s="11"/>
    </row>
    <row r="30" spans="1:6" ht="12.75" customHeight="1">
      <c r="A30" s="20">
        <v>18</v>
      </c>
      <c r="B30" s="9" t="s">
        <v>286</v>
      </c>
      <c r="C30" s="20" t="s">
        <v>832</v>
      </c>
      <c r="D30" s="296">
        <v>11</v>
      </c>
      <c r="E30" s="11"/>
      <c r="F30" s="11"/>
    </row>
    <row r="31" spans="1:6" ht="12.75" customHeight="1">
      <c r="A31" s="20">
        <v>19</v>
      </c>
      <c r="B31" s="9" t="s">
        <v>287</v>
      </c>
      <c r="C31" s="20" t="s">
        <v>832</v>
      </c>
      <c r="D31" s="296">
        <v>20</v>
      </c>
      <c r="E31" s="11"/>
      <c r="F31" s="11"/>
    </row>
    <row r="32" spans="1:6" ht="12.75" customHeight="1">
      <c r="A32" s="20">
        <v>20</v>
      </c>
      <c r="B32" s="9" t="s">
        <v>1325</v>
      </c>
      <c r="C32" s="20" t="s">
        <v>832</v>
      </c>
      <c r="D32" s="296">
        <v>6</v>
      </c>
      <c r="E32" s="11"/>
      <c r="F32" s="11"/>
    </row>
    <row r="33" spans="1:6" ht="12.75" customHeight="1">
      <c r="A33" s="20">
        <v>21</v>
      </c>
      <c r="B33" s="9" t="s">
        <v>1326</v>
      </c>
      <c r="C33" s="20" t="s">
        <v>832</v>
      </c>
      <c r="D33" s="296">
        <v>4</v>
      </c>
      <c r="E33" s="11"/>
      <c r="F33" s="11"/>
    </row>
    <row r="34" spans="1:6" ht="12.75" customHeight="1">
      <c r="A34" s="20">
        <v>22</v>
      </c>
      <c r="B34" s="9" t="s">
        <v>291</v>
      </c>
      <c r="C34" s="20" t="s">
        <v>832</v>
      </c>
      <c r="D34" s="8">
        <v>8</v>
      </c>
      <c r="E34" s="11"/>
      <c r="F34" s="11"/>
    </row>
    <row r="35" spans="1:6" ht="12.75" customHeight="1">
      <c r="A35" s="20">
        <v>23</v>
      </c>
      <c r="B35" s="9" t="s">
        <v>292</v>
      </c>
      <c r="C35" s="20" t="s">
        <v>832</v>
      </c>
      <c r="D35" s="8">
        <v>11</v>
      </c>
      <c r="E35" s="44"/>
      <c r="F35" s="44"/>
    </row>
    <row r="36" spans="1:6" ht="12.75" customHeight="1">
      <c r="A36" s="20">
        <v>24</v>
      </c>
      <c r="B36" s="9" t="s">
        <v>293</v>
      </c>
      <c r="C36" s="20" t="s">
        <v>832</v>
      </c>
      <c r="D36" s="8">
        <v>60</v>
      </c>
      <c r="E36" s="37"/>
      <c r="F36" s="37"/>
    </row>
    <row r="37" spans="1:6" ht="12.75" customHeight="1">
      <c r="A37" s="20">
        <v>25</v>
      </c>
      <c r="B37" s="9" t="s">
        <v>294</v>
      </c>
      <c r="C37" s="20" t="s">
        <v>832</v>
      </c>
      <c r="D37" s="8">
        <v>41</v>
      </c>
      <c r="E37" s="37"/>
      <c r="F37" s="37"/>
    </row>
    <row r="38" spans="1:6" ht="12.75">
      <c r="A38" s="20">
        <v>26</v>
      </c>
      <c r="B38" s="9" t="s">
        <v>1327</v>
      </c>
      <c r="C38" s="20" t="s">
        <v>832</v>
      </c>
      <c r="D38" s="8">
        <v>11</v>
      </c>
      <c r="E38" s="37"/>
      <c r="F38" s="37"/>
    </row>
    <row r="39" spans="1:6" ht="12.75">
      <c r="A39" s="20">
        <v>27</v>
      </c>
      <c r="B39" s="9" t="s">
        <v>295</v>
      </c>
      <c r="C39" s="20" t="s">
        <v>832</v>
      </c>
      <c r="D39" s="8">
        <v>4</v>
      </c>
      <c r="E39" s="37"/>
      <c r="F39" s="37"/>
    </row>
    <row r="40" spans="1:6" ht="12.75">
      <c r="A40" s="20">
        <v>28</v>
      </c>
      <c r="B40" s="9" t="s">
        <v>896</v>
      </c>
      <c r="C40" s="20" t="s">
        <v>832</v>
      </c>
      <c r="D40" s="8">
        <v>28</v>
      </c>
      <c r="E40" s="37"/>
      <c r="F40" s="37"/>
    </row>
    <row r="41" spans="1:6" ht="12.75">
      <c r="A41" s="20">
        <v>29</v>
      </c>
      <c r="B41" s="9" t="s">
        <v>1328</v>
      </c>
      <c r="C41" s="20" t="s">
        <v>832</v>
      </c>
      <c r="D41" s="296">
        <v>12</v>
      </c>
      <c r="E41" s="37"/>
      <c r="F41" s="37"/>
    </row>
    <row r="42" spans="1:6" ht="12.75">
      <c r="A42" s="20">
        <v>30</v>
      </c>
      <c r="B42" s="9" t="s">
        <v>1329</v>
      </c>
      <c r="C42" s="20" t="s">
        <v>832</v>
      </c>
      <c r="D42" s="8">
        <v>6</v>
      </c>
      <c r="E42" s="37"/>
      <c r="F42" s="37"/>
    </row>
    <row r="43" spans="1:6" ht="12.75">
      <c r="A43" s="20">
        <v>31</v>
      </c>
      <c r="B43" s="9" t="s">
        <v>300</v>
      </c>
      <c r="C43" s="20" t="s">
        <v>832</v>
      </c>
      <c r="D43" s="8">
        <v>9</v>
      </c>
      <c r="E43" s="37"/>
      <c r="F43" s="37"/>
    </row>
    <row r="44" spans="1:6" ht="12.75">
      <c r="A44" s="20">
        <v>32</v>
      </c>
      <c r="B44" s="9" t="s">
        <v>301</v>
      </c>
      <c r="C44" s="20" t="s">
        <v>832</v>
      </c>
      <c r="D44" s="28">
        <v>8</v>
      </c>
      <c r="E44" s="37"/>
      <c r="F44" s="37"/>
    </row>
    <row r="45" spans="1:6" ht="12.75">
      <c r="A45" s="20">
        <v>33</v>
      </c>
      <c r="B45" s="9" t="s">
        <v>1330</v>
      </c>
      <c r="C45" s="20" t="s">
        <v>832</v>
      </c>
      <c r="D45" s="8">
        <v>14</v>
      </c>
      <c r="E45" s="37"/>
      <c r="F45" s="37"/>
    </row>
    <row r="46" spans="1:6" ht="12.75">
      <c r="A46" s="20">
        <v>34</v>
      </c>
      <c r="B46" s="9" t="s">
        <v>519</v>
      </c>
      <c r="C46" s="20" t="s">
        <v>524</v>
      </c>
      <c r="D46" s="8">
        <v>1</v>
      </c>
      <c r="E46" s="37"/>
      <c r="F46" s="37"/>
    </row>
    <row r="47" spans="1:6" ht="12.75">
      <c r="A47" s="20">
        <v>35</v>
      </c>
      <c r="B47" s="9" t="s">
        <v>500</v>
      </c>
      <c r="C47" s="20" t="s">
        <v>947</v>
      </c>
      <c r="D47" s="8">
        <v>40</v>
      </c>
      <c r="E47" s="37"/>
      <c r="F47" s="37"/>
    </row>
    <row r="48" spans="1:6" ht="12.75">
      <c r="A48" s="20">
        <v>36</v>
      </c>
      <c r="B48" s="9" t="s">
        <v>901</v>
      </c>
      <c r="C48" s="20" t="s">
        <v>947</v>
      </c>
      <c r="D48" s="8">
        <v>72</v>
      </c>
      <c r="E48" s="37"/>
      <c r="F48" s="37"/>
    </row>
    <row r="50" ht="12.75">
      <c r="B50" s="262" t="s">
        <v>505</v>
      </c>
    </row>
    <row r="51" spans="1:6" ht="54" customHeight="1">
      <c r="A51" s="1">
        <v>1</v>
      </c>
      <c r="B51" s="269" t="s">
        <v>504</v>
      </c>
      <c r="C51" s="269"/>
      <c r="D51" s="269"/>
      <c r="E51" s="269"/>
      <c r="F51" s="269"/>
    </row>
    <row r="52" spans="1:6" ht="54" customHeight="1">
      <c r="A52" s="1">
        <v>2</v>
      </c>
      <c r="B52" s="268" t="s">
        <v>652</v>
      </c>
      <c r="C52" s="268"/>
      <c r="D52" s="268"/>
      <c r="E52" s="268"/>
      <c r="F52" s="268"/>
    </row>
    <row r="54" ht="12.75">
      <c r="B54" s="1" t="s">
        <v>1037</v>
      </c>
    </row>
    <row r="55" ht="12.75">
      <c r="B55" s="1" t="s">
        <v>1029</v>
      </c>
    </row>
  </sheetData>
  <sheetProtection/>
  <mergeCells count="10">
    <mergeCell ref="B51:F51"/>
    <mergeCell ref="B52:F52"/>
    <mergeCell ref="A1:F1"/>
    <mergeCell ref="A2:F2"/>
    <mergeCell ref="A10:A11"/>
    <mergeCell ref="B10:B11"/>
    <mergeCell ref="C10:C11"/>
    <mergeCell ref="D10:D11"/>
    <mergeCell ref="E10:E11"/>
    <mergeCell ref="F10:F11"/>
  </mergeCells>
  <printOptions/>
  <pageMargins left="0.36" right="0.33" top="0.34" bottom="0.22" header="0.19" footer="0.19"/>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F35"/>
  <sheetViews>
    <sheetView zoomScalePageLayoutView="0" workbookViewId="0" topLeftCell="A1">
      <selection activeCell="D42" sqref="D42"/>
    </sheetView>
  </sheetViews>
  <sheetFormatPr defaultColWidth="9.140625" defaultRowHeight="12.75"/>
  <cols>
    <col min="1" max="1" width="3.57421875" style="1" customWidth="1"/>
    <col min="2" max="2" width="45.28125" style="1" customWidth="1"/>
    <col min="3" max="3" width="8.57421875" style="1" customWidth="1"/>
    <col min="4" max="4" width="9.28125" style="2" customWidth="1"/>
    <col min="5" max="16384" width="9.140625" style="1" customWidth="1"/>
  </cols>
  <sheetData>
    <row r="1" spans="1:6" ht="12.75">
      <c r="A1" s="270" t="s">
        <v>1331</v>
      </c>
      <c r="B1" s="270"/>
      <c r="C1" s="270"/>
      <c r="D1" s="270"/>
      <c r="E1" s="270"/>
      <c r="F1" s="270"/>
    </row>
    <row r="2" spans="1:6" ht="12.75">
      <c r="A2" s="271" t="s">
        <v>1332</v>
      </c>
      <c r="B2" s="271"/>
      <c r="C2" s="271"/>
      <c r="D2" s="271"/>
      <c r="E2" s="271"/>
      <c r="F2" s="271"/>
    </row>
    <row r="4" spans="2:6" ht="12.75" customHeight="1">
      <c r="B4" s="30" t="s">
        <v>535</v>
      </c>
      <c r="C4" s="39"/>
      <c r="D4" s="39"/>
      <c r="E4" s="39"/>
      <c r="F4" s="39"/>
    </row>
    <row r="5" ht="12.75">
      <c r="B5" s="29" t="s">
        <v>1040</v>
      </c>
    </row>
    <row r="6" ht="12.75">
      <c r="B6" s="29" t="s">
        <v>537</v>
      </c>
    </row>
    <row r="7" ht="12.75">
      <c r="B7" s="29" t="s">
        <v>1337</v>
      </c>
    </row>
    <row r="10" spans="1:6" ht="13.5" customHeight="1">
      <c r="A10" s="272" t="s">
        <v>822</v>
      </c>
      <c r="B10" s="272" t="s">
        <v>823</v>
      </c>
      <c r="C10" s="272" t="s">
        <v>824</v>
      </c>
      <c r="D10" s="272" t="s">
        <v>825</v>
      </c>
      <c r="E10" s="272" t="s">
        <v>826</v>
      </c>
      <c r="F10" s="272" t="s">
        <v>827</v>
      </c>
    </row>
    <row r="11" spans="1:6" ht="54.75" customHeight="1">
      <c r="A11" s="272"/>
      <c r="B11" s="272"/>
      <c r="C11" s="272"/>
      <c r="D11" s="272"/>
      <c r="E11" s="272"/>
      <c r="F11" s="272"/>
    </row>
    <row r="12" spans="1:6" ht="25.5">
      <c r="A12" s="128"/>
      <c r="B12" s="5" t="s">
        <v>596</v>
      </c>
      <c r="C12" s="5"/>
      <c r="D12" s="5"/>
      <c r="E12" s="15"/>
      <c r="F12" s="15"/>
    </row>
    <row r="13" spans="1:6" ht="12.75">
      <c r="A13" s="128">
        <v>1</v>
      </c>
      <c r="B13" s="19" t="s">
        <v>317</v>
      </c>
      <c r="C13" s="56" t="s">
        <v>832</v>
      </c>
      <c r="D13" s="5">
        <v>3</v>
      </c>
      <c r="E13" s="15"/>
      <c r="F13" s="15"/>
    </row>
    <row r="14" spans="1:6" ht="12.75">
      <c r="A14" s="128">
        <v>2</v>
      </c>
      <c r="B14" s="48" t="s">
        <v>316</v>
      </c>
      <c r="C14" s="56" t="s">
        <v>832</v>
      </c>
      <c r="D14" s="56">
        <v>3</v>
      </c>
      <c r="E14" s="15"/>
      <c r="F14" s="15"/>
    </row>
    <row r="15" spans="1:6" ht="12.75">
      <c r="A15" s="128">
        <v>3</v>
      </c>
      <c r="B15" s="48" t="s">
        <v>311</v>
      </c>
      <c r="C15" s="56" t="s">
        <v>832</v>
      </c>
      <c r="D15" s="56">
        <v>27</v>
      </c>
      <c r="E15" s="15"/>
      <c r="F15" s="15"/>
    </row>
    <row r="16" spans="1:6" ht="12.75">
      <c r="A16" s="128">
        <v>4</v>
      </c>
      <c r="B16" s="48" t="s">
        <v>313</v>
      </c>
      <c r="C16" s="56" t="s">
        <v>832</v>
      </c>
      <c r="D16" s="56">
        <v>24</v>
      </c>
      <c r="E16" s="15"/>
      <c r="F16" s="15"/>
    </row>
    <row r="17" spans="1:6" ht="12.75">
      <c r="A17" s="128">
        <v>5</v>
      </c>
      <c r="B17" s="48" t="s">
        <v>314</v>
      </c>
      <c r="C17" s="56" t="s">
        <v>832</v>
      </c>
      <c r="D17" s="56">
        <v>2</v>
      </c>
      <c r="E17" s="15"/>
      <c r="F17" s="15"/>
    </row>
    <row r="18" spans="1:6" ht="12.75">
      <c r="A18" s="128">
        <v>6</v>
      </c>
      <c r="B18" s="19" t="s">
        <v>321</v>
      </c>
      <c r="C18" s="5" t="s">
        <v>832</v>
      </c>
      <c r="D18" s="5">
        <v>2</v>
      </c>
      <c r="E18" s="15"/>
      <c r="F18" s="15"/>
    </row>
    <row r="19" spans="1:6" ht="12.75">
      <c r="A19" s="128">
        <v>7</v>
      </c>
      <c r="B19" s="48" t="s">
        <v>322</v>
      </c>
      <c r="C19" s="56" t="s">
        <v>828</v>
      </c>
      <c r="D19" s="56">
        <v>500</v>
      </c>
      <c r="E19" s="15"/>
      <c r="F19" s="15"/>
    </row>
    <row r="20" spans="1:6" ht="12.75">
      <c r="A20" s="128">
        <v>8</v>
      </c>
      <c r="B20" s="48" t="s">
        <v>325</v>
      </c>
      <c r="C20" s="5" t="s">
        <v>832</v>
      </c>
      <c r="D20" s="5">
        <v>250</v>
      </c>
      <c r="E20" s="15"/>
      <c r="F20" s="15"/>
    </row>
    <row r="21" spans="1:6" ht="12.75">
      <c r="A21" s="128">
        <v>9</v>
      </c>
      <c r="B21" s="19" t="s">
        <v>519</v>
      </c>
      <c r="C21" s="5" t="s">
        <v>524</v>
      </c>
      <c r="D21" s="5">
        <v>1</v>
      </c>
      <c r="E21" s="15"/>
      <c r="F21" s="15"/>
    </row>
    <row r="22" spans="1:6" ht="12.75">
      <c r="A22" s="128"/>
      <c r="B22" s="5" t="s">
        <v>597</v>
      </c>
      <c r="C22" s="5"/>
      <c r="D22" s="5"/>
      <c r="E22" s="15"/>
      <c r="F22" s="15"/>
    </row>
    <row r="23" spans="1:6" ht="12.75">
      <c r="A23" s="128">
        <v>1</v>
      </c>
      <c r="B23" s="19" t="s">
        <v>332</v>
      </c>
      <c r="C23" s="5" t="s">
        <v>832</v>
      </c>
      <c r="D23" s="5">
        <v>5</v>
      </c>
      <c r="E23" s="15"/>
      <c r="F23" s="15"/>
    </row>
    <row r="24" spans="1:6" ht="12.75">
      <c r="A24" s="128">
        <v>2</v>
      </c>
      <c r="B24" s="19" t="s">
        <v>333</v>
      </c>
      <c r="C24" s="5" t="s">
        <v>832</v>
      </c>
      <c r="D24" s="5">
        <v>13</v>
      </c>
      <c r="E24" s="15"/>
      <c r="F24" s="15"/>
    </row>
    <row r="25" spans="1:6" ht="12.75">
      <c r="A25" s="128">
        <v>3</v>
      </c>
      <c r="B25" s="19" t="s">
        <v>334</v>
      </c>
      <c r="C25" s="5" t="s">
        <v>832</v>
      </c>
      <c r="D25" s="5">
        <v>18</v>
      </c>
      <c r="E25" s="15"/>
      <c r="F25" s="15"/>
    </row>
    <row r="26" spans="1:6" ht="12.75">
      <c r="A26" s="128">
        <v>4</v>
      </c>
      <c r="B26" s="19" t="s">
        <v>340</v>
      </c>
      <c r="C26" s="5" t="s">
        <v>828</v>
      </c>
      <c r="D26" s="5">
        <v>250</v>
      </c>
      <c r="E26" s="15"/>
      <c r="F26" s="15"/>
    </row>
    <row r="27" spans="1:6" ht="12.75">
      <c r="A27" s="128">
        <v>5</v>
      </c>
      <c r="B27" s="48" t="s">
        <v>344</v>
      </c>
      <c r="C27" s="56" t="s">
        <v>828</v>
      </c>
      <c r="D27" s="56">
        <v>100</v>
      </c>
      <c r="E27" s="15"/>
      <c r="F27" s="15"/>
    </row>
    <row r="28" spans="1:6" ht="12.75" customHeight="1">
      <c r="A28" s="128">
        <v>6</v>
      </c>
      <c r="B28" s="19" t="s">
        <v>519</v>
      </c>
      <c r="C28" s="5" t="s">
        <v>524</v>
      </c>
      <c r="D28" s="5">
        <v>1</v>
      </c>
      <c r="E28" s="15"/>
      <c r="F28" s="15"/>
    </row>
    <row r="29" spans="1:6" ht="12.75" customHeight="1">
      <c r="A29" s="108"/>
      <c r="B29" s="223"/>
      <c r="C29" s="108"/>
      <c r="D29" s="108"/>
      <c r="E29" s="297"/>
      <c r="F29" s="297"/>
    </row>
    <row r="30" ht="12.75">
      <c r="B30" s="262" t="s">
        <v>505</v>
      </c>
    </row>
    <row r="31" spans="1:6" ht="53.25" customHeight="1">
      <c r="A31" s="1">
        <v>1</v>
      </c>
      <c r="B31" s="269" t="s">
        <v>504</v>
      </c>
      <c r="C31" s="269"/>
      <c r="D31" s="269"/>
      <c r="E31" s="269"/>
      <c r="F31" s="269"/>
    </row>
    <row r="32" spans="1:6" ht="53.25" customHeight="1">
      <c r="A32" s="1">
        <v>2</v>
      </c>
      <c r="B32" s="268" t="s">
        <v>652</v>
      </c>
      <c r="C32" s="268"/>
      <c r="D32" s="268"/>
      <c r="E32" s="268"/>
      <c r="F32" s="268"/>
    </row>
    <row r="34" ht="12.75">
      <c r="B34" s="1" t="s">
        <v>1338</v>
      </c>
    </row>
    <row r="35" ht="12.75">
      <c r="B35" s="1" t="s">
        <v>1029</v>
      </c>
    </row>
  </sheetData>
  <sheetProtection/>
  <mergeCells count="10">
    <mergeCell ref="B31:F31"/>
    <mergeCell ref="B32:F32"/>
    <mergeCell ref="A1:F1"/>
    <mergeCell ref="A2:F2"/>
    <mergeCell ref="A10:A11"/>
    <mergeCell ref="B10:B11"/>
    <mergeCell ref="C10:C11"/>
    <mergeCell ref="D10:D11"/>
    <mergeCell ref="E10:E11"/>
    <mergeCell ref="F10:F11"/>
  </mergeCells>
  <printOptions/>
  <pageMargins left="0.75" right="0.75" top="0.63" bottom="0.73"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K28"/>
  <sheetViews>
    <sheetView zoomScalePageLayoutView="0" workbookViewId="0" topLeftCell="A1">
      <selection activeCell="J25" sqref="J25"/>
    </sheetView>
  </sheetViews>
  <sheetFormatPr defaultColWidth="9.140625" defaultRowHeight="12.75"/>
  <cols>
    <col min="1" max="1" width="3.57421875" style="1" customWidth="1"/>
    <col min="2" max="2" width="45.28125" style="1" customWidth="1"/>
    <col min="3" max="3" width="8.57421875" style="1" customWidth="1"/>
    <col min="4" max="4" width="9.28125" style="2" customWidth="1"/>
    <col min="5" max="16384" width="9.140625" style="1" customWidth="1"/>
  </cols>
  <sheetData>
    <row r="1" spans="1:6" ht="12.75">
      <c r="A1" s="270" t="s">
        <v>1333</v>
      </c>
      <c r="B1" s="270"/>
      <c r="C1" s="270"/>
      <c r="D1" s="270"/>
      <c r="E1" s="270"/>
      <c r="F1" s="270"/>
    </row>
    <row r="2" spans="1:11" ht="12.75">
      <c r="A2" s="273" t="s">
        <v>1334</v>
      </c>
      <c r="B2" s="273"/>
      <c r="C2" s="273"/>
      <c r="D2" s="273"/>
      <c r="E2" s="273"/>
      <c r="F2" s="273"/>
      <c r="G2" s="73"/>
      <c r="H2" s="73"/>
      <c r="I2" s="73"/>
      <c r="J2" s="73"/>
      <c r="K2" s="73"/>
    </row>
    <row r="4" spans="2:6" ht="12.75" customHeight="1">
      <c r="B4" s="30" t="s">
        <v>535</v>
      </c>
      <c r="C4" s="39"/>
      <c r="D4" s="39"/>
      <c r="E4" s="39"/>
      <c r="F4" s="39"/>
    </row>
    <row r="5" ht="12.75">
      <c r="B5" s="29" t="s">
        <v>1040</v>
      </c>
    </row>
    <row r="6" ht="12.75">
      <c r="B6" s="29" t="s">
        <v>537</v>
      </c>
    </row>
    <row r="7" ht="12.75">
      <c r="B7" s="29" t="s">
        <v>1337</v>
      </c>
    </row>
    <row r="10" spans="1:6" ht="13.5" customHeight="1">
      <c r="A10" s="272" t="s">
        <v>822</v>
      </c>
      <c r="B10" s="272" t="s">
        <v>823</v>
      </c>
      <c r="C10" s="272" t="s">
        <v>824</v>
      </c>
      <c r="D10" s="272" t="s">
        <v>825</v>
      </c>
      <c r="E10" s="272" t="s">
        <v>826</v>
      </c>
      <c r="F10" s="272" t="s">
        <v>827</v>
      </c>
    </row>
    <row r="11" spans="1:6" ht="54.75" customHeight="1">
      <c r="A11" s="272"/>
      <c r="B11" s="272"/>
      <c r="C11" s="272"/>
      <c r="D11" s="272"/>
      <c r="E11" s="272"/>
      <c r="F11" s="272"/>
    </row>
    <row r="12" spans="1:6" ht="12.75">
      <c r="A12" s="128"/>
      <c r="B12" s="5" t="s">
        <v>598</v>
      </c>
      <c r="C12" s="5"/>
      <c r="D12" s="5"/>
      <c r="E12" s="15"/>
      <c r="F12" s="15"/>
    </row>
    <row r="13" spans="1:6" ht="12.75">
      <c r="A13" s="128">
        <v>1</v>
      </c>
      <c r="B13" s="19" t="s">
        <v>352</v>
      </c>
      <c r="C13" s="5" t="s">
        <v>832</v>
      </c>
      <c r="D13" s="5">
        <v>14</v>
      </c>
      <c r="E13" s="15"/>
      <c r="F13" s="15"/>
    </row>
    <row r="14" spans="1:6" ht="12.75">
      <c r="A14" s="128">
        <v>2</v>
      </c>
      <c r="B14" s="19" t="s">
        <v>349</v>
      </c>
      <c r="C14" s="5" t="s">
        <v>832</v>
      </c>
      <c r="D14" s="5">
        <v>2</v>
      </c>
      <c r="E14" s="15"/>
      <c r="F14" s="15"/>
    </row>
    <row r="15" spans="1:6" ht="12.75">
      <c r="A15" s="128">
        <v>3</v>
      </c>
      <c r="B15" s="48" t="s">
        <v>1335</v>
      </c>
      <c r="C15" s="56" t="s">
        <v>832</v>
      </c>
      <c r="D15" s="46">
        <v>2</v>
      </c>
      <c r="E15" s="15"/>
      <c r="F15" s="15"/>
    </row>
    <row r="16" spans="1:6" ht="12.75">
      <c r="A16" s="128">
        <v>4</v>
      </c>
      <c r="B16" s="19" t="s">
        <v>721</v>
      </c>
      <c r="C16" s="5" t="s">
        <v>828</v>
      </c>
      <c r="D16" s="5">
        <v>400</v>
      </c>
      <c r="E16" s="15"/>
      <c r="F16" s="15"/>
    </row>
    <row r="17" spans="1:6" ht="12.75">
      <c r="A17" s="128">
        <v>5</v>
      </c>
      <c r="B17" s="19" t="s">
        <v>341</v>
      </c>
      <c r="C17" s="5" t="s">
        <v>828</v>
      </c>
      <c r="D17" s="5">
        <v>80</v>
      </c>
      <c r="E17" s="15"/>
      <c r="F17" s="15"/>
    </row>
    <row r="18" spans="1:6" ht="12.75">
      <c r="A18" s="128">
        <v>6</v>
      </c>
      <c r="B18" s="48" t="s">
        <v>1336</v>
      </c>
      <c r="C18" s="56" t="s">
        <v>828</v>
      </c>
      <c r="D18" s="56">
        <v>100</v>
      </c>
      <c r="E18" s="15"/>
      <c r="F18" s="15"/>
    </row>
    <row r="19" spans="1:6" ht="12.75">
      <c r="A19" s="128">
        <v>7</v>
      </c>
      <c r="B19" s="48" t="s">
        <v>344</v>
      </c>
      <c r="C19" s="56" t="s">
        <v>828</v>
      </c>
      <c r="D19" s="56">
        <v>100</v>
      </c>
      <c r="E19" s="15"/>
      <c r="F19" s="15"/>
    </row>
    <row r="20" spans="1:6" ht="12.75">
      <c r="A20" s="128">
        <v>8</v>
      </c>
      <c r="B20" s="48" t="s">
        <v>370</v>
      </c>
      <c r="C20" s="56" t="s">
        <v>832</v>
      </c>
      <c r="D20" s="56">
        <v>5</v>
      </c>
      <c r="E20" s="15"/>
      <c r="F20" s="15"/>
    </row>
    <row r="21" spans="1:6" ht="12.75">
      <c r="A21" s="128">
        <v>9</v>
      </c>
      <c r="B21" s="19" t="s">
        <v>519</v>
      </c>
      <c r="C21" s="5" t="s">
        <v>524</v>
      </c>
      <c r="D21" s="20">
        <v>1</v>
      </c>
      <c r="E21" s="15"/>
      <c r="F21" s="15"/>
    </row>
    <row r="23" ht="12.75">
      <c r="B23" s="262" t="s">
        <v>505</v>
      </c>
    </row>
    <row r="24" spans="1:6" ht="49.5" customHeight="1">
      <c r="A24" s="1">
        <v>1</v>
      </c>
      <c r="B24" s="269" t="s">
        <v>504</v>
      </c>
      <c r="C24" s="269"/>
      <c r="D24" s="269"/>
      <c r="E24" s="269"/>
      <c r="F24" s="269"/>
    </row>
    <row r="25" spans="1:6" ht="49.5" customHeight="1">
      <c r="A25" s="1">
        <v>2</v>
      </c>
      <c r="B25" s="268" t="s">
        <v>652</v>
      </c>
      <c r="C25" s="268"/>
      <c r="D25" s="268"/>
      <c r="E25" s="268"/>
      <c r="F25" s="268"/>
    </row>
    <row r="27" ht="12.75">
      <c r="B27" s="1" t="s">
        <v>1026</v>
      </c>
    </row>
    <row r="28" ht="12.75">
      <c r="B28" s="1" t="s">
        <v>1029</v>
      </c>
    </row>
  </sheetData>
  <sheetProtection/>
  <mergeCells count="10">
    <mergeCell ref="B24:F24"/>
    <mergeCell ref="B25:F25"/>
    <mergeCell ref="A1:F1"/>
    <mergeCell ref="A2:F2"/>
    <mergeCell ref="A10:A11"/>
    <mergeCell ref="B10:B11"/>
    <mergeCell ref="C10:C11"/>
    <mergeCell ref="D10:D11"/>
    <mergeCell ref="E10:E11"/>
    <mergeCell ref="F10:F11"/>
  </mergeCells>
  <printOptions/>
  <pageMargins left="0.75" right="0.75" top="0.35" bottom="0.61" header="0.26"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55"/>
  <sheetViews>
    <sheetView zoomScalePageLayoutView="0" workbookViewId="0" topLeftCell="A1">
      <selection activeCell="H10" sqref="H10"/>
    </sheetView>
  </sheetViews>
  <sheetFormatPr defaultColWidth="9.140625" defaultRowHeight="12.75"/>
  <cols>
    <col min="1" max="1" width="4.28125" style="1" customWidth="1"/>
    <col min="2" max="2" width="37.7109375" style="1" customWidth="1"/>
    <col min="3" max="3" width="10.140625" style="1" customWidth="1"/>
    <col min="4" max="4" width="9.28125" style="2" customWidth="1"/>
    <col min="5" max="16384" width="9.140625" style="1" customWidth="1"/>
  </cols>
  <sheetData>
    <row r="1" spans="1:6" ht="12.75">
      <c r="A1" s="270" t="s">
        <v>816</v>
      </c>
      <c r="B1" s="270"/>
      <c r="C1" s="270"/>
      <c r="D1" s="270"/>
      <c r="E1" s="270"/>
      <c r="F1" s="270"/>
    </row>
    <row r="2" spans="1:6" ht="12.75">
      <c r="A2" s="271" t="s">
        <v>49</v>
      </c>
      <c r="B2" s="271"/>
      <c r="C2" s="271"/>
      <c r="D2" s="271"/>
      <c r="E2" s="271"/>
      <c r="F2" s="271"/>
    </row>
    <row r="4" spans="2:6" ht="13.5" customHeight="1">
      <c r="B4" s="30" t="s">
        <v>535</v>
      </c>
      <c r="C4" s="39"/>
      <c r="D4" s="39"/>
      <c r="E4" s="39"/>
      <c r="F4" s="39"/>
    </row>
    <row r="5" ht="12.75">
      <c r="B5" s="29" t="s">
        <v>536</v>
      </c>
    </row>
    <row r="6" ht="12.75">
      <c r="B6" s="29" t="s">
        <v>537</v>
      </c>
    </row>
    <row r="7" ht="12.75">
      <c r="B7" s="29" t="s">
        <v>1337</v>
      </c>
    </row>
    <row r="9" spans="1:6" ht="13.5" customHeight="1">
      <c r="A9" s="272" t="s">
        <v>822</v>
      </c>
      <c r="B9" s="272" t="s">
        <v>823</v>
      </c>
      <c r="C9" s="272" t="s">
        <v>824</v>
      </c>
      <c r="D9" s="272" t="s">
        <v>825</v>
      </c>
      <c r="E9" s="272" t="s">
        <v>826</v>
      </c>
      <c r="F9" s="272" t="s">
        <v>827</v>
      </c>
    </row>
    <row r="10" spans="1:6" ht="54.75" customHeight="1">
      <c r="A10" s="272"/>
      <c r="B10" s="272"/>
      <c r="C10" s="272"/>
      <c r="D10" s="272"/>
      <c r="E10" s="272"/>
      <c r="F10" s="272"/>
    </row>
    <row r="11" spans="1:6" s="7" customFormat="1" ht="13.5">
      <c r="A11" s="53"/>
      <c r="B11" s="32" t="s">
        <v>585</v>
      </c>
      <c r="C11" s="32"/>
      <c r="D11" s="32"/>
      <c r="E11" s="6"/>
      <c r="F11" s="12"/>
    </row>
    <row r="12" spans="1:6" s="7" customFormat="1" ht="13.5">
      <c r="A12" s="53">
        <v>1</v>
      </c>
      <c r="B12" s="38" t="s">
        <v>30</v>
      </c>
      <c r="C12" s="31" t="s">
        <v>966</v>
      </c>
      <c r="D12" s="32">
        <v>1</v>
      </c>
      <c r="E12" s="6"/>
      <c r="F12" s="12"/>
    </row>
    <row r="13" spans="1:6" s="7" customFormat="1" ht="13.5">
      <c r="A13" s="53">
        <v>2</v>
      </c>
      <c r="B13" s="38" t="s">
        <v>31</v>
      </c>
      <c r="C13" s="32" t="s">
        <v>828</v>
      </c>
      <c r="D13" s="31">
        <v>6</v>
      </c>
      <c r="E13" s="6"/>
      <c r="F13" s="12"/>
    </row>
    <row r="14" spans="1:6" s="7" customFormat="1" ht="13.5">
      <c r="A14" s="53">
        <v>3</v>
      </c>
      <c r="B14" s="38" t="s">
        <v>948</v>
      </c>
      <c r="C14" s="32" t="s">
        <v>828</v>
      </c>
      <c r="D14" s="31">
        <v>11</v>
      </c>
      <c r="E14" s="6"/>
      <c r="F14" s="12"/>
    </row>
    <row r="15" spans="1:6" s="7" customFormat="1" ht="13.5">
      <c r="A15" s="53">
        <v>4</v>
      </c>
      <c r="B15" s="38" t="s">
        <v>949</v>
      </c>
      <c r="C15" s="32" t="s">
        <v>828</v>
      </c>
      <c r="D15" s="31">
        <v>135</v>
      </c>
      <c r="E15" s="6"/>
      <c r="F15" s="12"/>
    </row>
    <row r="16" spans="1:6" s="7" customFormat="1" ht="13.5">
      <c r="A16" s="53">
        <v>5</v>
      </c>
      <c r="B16" s="38" t="s">
        <v>931</v>
      </c>
      <c r="C16" s="32" t="s">
        <v>828</v>
      </c>
      <c r="D16" s="31">
        <v>30</v>
      </c>
      <c r="E16" s="6"/>
      <c r="F16" s="12"/>
    </row>
    <row r="17" spans="1:6" s="7" customFormat="1" ht="13.5">
      <c r="A17" s="53">
        <v>6</v>
      </c>
      <c r="B17" s="38" t="s">
        <v>950</v>
      </c>
      <c r="C17" s="32" t="s">
        <v>828</v>
      </c>
      <c r="D17" s="31">
        <v>20</v>
      </c>
      <c r="E17" s="6"/>
      <c r="F17" s="12"/>
    </row>
    <row r="18" spans="1:6" s="7" customFormat="1" ht="13.5">
      <c r="A18" s="53">
        <v>7</v>
      </c>
      <c r="B18" s="169" t="s">
        <v>32</v>
      </c>
      <c r="C18" s="32" t="s">
        <v>524</v>
      </c>
      <c r="D18" s="31">
        <v>2</v>
      </c>
      <c r="E18" s="6"/>
      <c r="F18" s="12"/>
    </row>
    <row r="19" spans="1:6" s="7" customFormat="1" ht="13.5">
      <c r="A19" s="53">
        <v>8</v>
      </c>
      <c r="B19" s="169" t="s">
        <v>33</v>
      </c>
      <c r="C19" s="32" t="s">
        <v>524</v>
      </c>
      <c r="D19" s="31">
        <v>2</v>
      </c>
      <c r="E19" s="6"/>
      <c r="F19" s="12"/>
    </row>
    <row r="20" spans="1:6" s="7" customFormat="1" ht="13.5">
      <c r="A20" s="53">
        <v>9</v>
      </c>
      <c r="B20" s="34" t="s">
        <v>34</v>
      </c>
      <c r="C20" s="32" t="s">
        <v>832</v>
      </c>
      <c r="D20" s="31">
        <v>1</v>
      </c>
      <c r="E20" s="6"/>
      <c r="F20" s="12"/>
    </row>
    <row r="21" spans="1:6" s="7" customFormat="1" ht="13.5">
      <c r="A21" s="53">
        <v>10</v>
      </c>
      <c r="B21" s="38" t="s">
        <v>817</v>
      </c>
      <c r="C21" s="32" t="s">
        <v>832</v>
      </c>
      <c r="D21" s="151">
        <v>3</v>
      </c>
      <c r="E21" s="6"/>
      <c r="F21" s="12"/>
    </row>
    <row r="22" spans="1:6" s="7" customFormat="1" ht="13.5">
      <c r="A22" s="53">
        <v>11</v>
      </c>
      <c r="B22" s="38" t="s">
        <v>952</v>
      </c>
      <c r="C22" s="32" t="s">
        <v>832</v>
      </c>
      <c r="D22" s="151">
        <v>5</v>
      </c>
      <c r="E22" s="6"/>
      <c r="F22" s="12"/>
    </row>
    <row r="23" spans="1:6" s="7" customFormat="1" ht="13.5">
      <c r="A23" s="53">
        <v>12</v>
      </c>
      <c r="B23" s="38" t="s">
        <v>932</v>
      </c>
      <c r="C23" s="32" t="s">
        <v>524</v>
      </c>
      <c r="D23" s="151">
        <v>2</v>
      </c>
      <c r="E23" s="6"/>
      <c r="F23" s="12"/>
    </row>
    <row r="24" spans="1:6" s="7" customFormat="1" ht="13.5">
      <c r="A24" s="53">
        <v>13</v>
      </c>
      <c r="B24" s="34" t="s">
        <v>35</v>
      </c>
      <c r="C24" s="51" t="s">
        <v>524</v>
      </c>
      <c r="D24" s="61">
        <v>3</v>
      </c>
      <c r="E24" s="6"/>
      <c r="F24" s="12"/>
    </row>
    <row r="25" spans="1:6" s="7" customFormat="1" ht="13.5">
      <c r="A25" s="53">
        <v>14</v>
      </c>
      <c r="B25" s="34" t="s">
        <v>36</v>
      </c>
      <c r="C25" s="51" t="s">
        <v>524</v>
      </c>
      <c r="D25" s="31">
        <v>1</v>
      </c>
      <c r="E25" s="6"/>
      <c r="F25" s="12"/>
    </row>
    <row r="26" spans="1:6" s="7" customFormat="1" ht="13.5">
      <c r="A26" s="53">
        <v>15</v>
      </c>
      <c r="B26" s="34" t="s">
        <v>37</v>
      </c>
      <c r="C26" s="51" t="s">
        <v>524</v>
      </c>
      <c r="D26" s="31">
        <v>8</v>
      </c>
      <c r="E26" s="6"/>
      <c r="F26" s="12"/>
    </row>
    <row r="27" spans="1:6" s="7" customFormat="1" ht="13.5">
      <c r="A27" s="53">
        <v>16</v>
      </c>
      <c r="B27" s="34" t="s">
        <v>38</v>
      </c>
      <c r="C27" s="51" t="s">
        <v>524</v>
      </c>
      <c r="D27" s="31">
        <v>1</v>
      </c>
      <c r="E27" s="6"/>
      <c r="F27" s="12"/>
    </row>
    <row r="28" spans="1:6" s="7" customFormat="1" ht="13.5">
      <c r="A28" s="53">
        <v>17</v>
      </c>
      <c r="B28" s="34" t="s">
        <v>39</v>
      </c>
      <c r="C28" s="51" t="s">
        <v>524</v>
      </c>
      <c r="D28" s="31">
        <v>5</v>
      </c>
      <c r="E28" s="36"/>
      <c r="F28" s="40"/>
    </row>
    <row r="29" spans="1:6" ht="12.75">
      <c r="A29" s="53">
        <v>18</v>
      </c>
      <c r="B29" s="152" t="s">
        <v>953</v>
      </c>
      <c r="C29" s="51" t="s">
        <v>832</v>
      </c>
      <c r="D29" s="46">
        <v>4</v>
      </c>
      <c r="E29" s="37"/>
      <c r="F29" s="37"/>
    </row>
    <row r="30" spans="1:6" ht="12.75">
      <c r="A30" s="53">
        <v>19</v>
      </c>
      <c r="B30" s="38" t="s">
        <v>954</v>
      </c>
      <c r="C30" s="32" t="s">
        <v>832</v>
      </c>
      <c r="D30" s="46">
        <v>8</v>
      </c>
      <c r="E30" s="37"/>
      <c r="F30" s="37"/>
    </row>
    <row r="31" spans="1:6" ht="12.75">
      <c r="A31" s="53">
        <v>20</v>
      </c>
      <c r="B31" s="34" t="s">
        <v>40</v>
      </c>
      <c r="C31" s="32" t="s">
        <v>832</v>
      </c>
      <c r="D31" s="31">
        <v>1</v>
      </c>
      <c r="E31" s="37"/>
      <c r="F31" s="37"/>
    </row>
    <row r="32" spans="1:6" ht="12.75">
      <c r="A32" s="53">
        <v>21</v>
      </c>
      <c r="B32" s="38" t="s">
        <v>933</v>
      </c>
      <c r="C32" s="32" t="s">
        <v>832</v>
      </c>
      <c r="D32" s="46">
        <v>5</v>
      </c>
      <c r="E32" s="37"/>
      <c r="F32" s="37"/>
    </row>
    <row r="33" spans="1:6" ht="12.75">
      <c r="A33" s="53">
        <v>22</v>
      </c>
      <c r="B33" s="38" t="s">
        <v>951</v>
      </c>
      <c r="C33" s="32" t="s">
        <v>832</v>
      </c>
      <c r="D33" s="151">
        <v>5</v>
      </c>
      <c r="E33" s="37"/>
      <c r="F33" s="37"/>
    </row>
    <row r="34" spans="1:6" ht="12.75">
      <c r="A34" s="53">
        <v>23</v>
      </c>
      <c r="B34" s="38" t="s">
        <v>510</v>
      </c>
      <c r="C34" s="32" t="s">
        <v>832</v>
      </c>
      <c r="D34" s="151">
        <v>13</v>
      </c>
      <c r="E34" s="37"/>
      <c r="F34" s="37"/>
    </row>
    <row r="35" spans="1:6" ht="12.75">
      <c r="A35" s="53">
        <v>24</v>
      </c>
      <c r="B35" s="38" t="s">
        <v>41</v>
      </c>
      <c r="C35" s="32" t="s">
        <v>832</v>
      </c>
      <c r="D35" s="151">
        <v>3</v>
      </c>
      <c r="E35" s="37"/>
      <c r="F35" s="37"/>
    </row>
    <row r="36" spans="1:6" ht="12.75">
      <c r="A36" s="53">
        <v>25</v>
      </c>
      <c r="B36" s="34" t="s">
        <v>42</v>
      </c>
      <c r="C36" s="32" t="s">
        <v>832</v>
      </c>
      <c r="D36" s="31">
        <v>1</v>
      </c>
      <c r="E36" s="37"/>
      <c r="F36" s="37"/>
    </row>
    <row r="37" spans="1:6" ht="12.75">
      <c r="A37" s="53">
        <v>26</v>
      </c>
      <c r="B37" s="34" t="s">
        <v>43</v>
      </c>
      <c r="C37" s="32" t="s">
        <v>832</v>
      </c>
      <c r="D37" s="31">
        <v>1</v>
      </c>
      <c r="E37" s="37"/>
      <c r="F37" s="37"/>
    </row>
    <row r="38" spans="1:6" ht="12.75">
      <c r="A38" s="53">
        <v>27</v>
      </c>
      <c r="B38" s="34" t="s">
        <v>44</v>
      </c>
      <c r="C38" s="32" t="s">
        <v>832</v>
      </c>
      <c r="D38" s="31">
        <v>1</v>
      </c>
      <c r="E38" s="37"/>
      <c r="F38" s="37"/>
    </row>
    <row r="39" spans="1:6" ht="12.75">
      <c r="A39" s="53">
        <v>28</v>
      </c>
      <c r="B39" s="34" t="s">
        <v>45</v>
      </c>
      <c r="C39" s="32" t="s">
        <v>832</v>
      </c>
      <c r="D39" s="31">
        <v>1</v>
      </c>
      <c r="E39" s="37"/>
      <c r="F39" s="37"/>
    </row>
    <row r="40" spans="1:6" ht="12.75">
      <c r="A40" s="53">
        <v>29</v>
      </c>
      <c r="B40" s="38" t="s">
        <v>523</v>
      </c>
      <c r="C40" s="32" t="s">
        <v>832</v>
      </c>
      <c r="D40" s="31">
        <v>200</v>
      </c>
      <c r="E40" s="37"/>
      <c r="F40" s="37"/>
    </row>
    <row r="41" spans="1:6" ht="25.5">
      <c r="A41" s="53">
        <v>30</v>
      </c>
      <c r="B41" s="170" t="s">
        <v>819</v>
      </c>
      <c r="C41" s="20" t="s">
        <v>967</v>
      </c>
      <c r="D41" s="164">
        <v>1</v>
      </c>
      <c r="E41" s="37"/>
      <c r="F41" s="37"/>
    </row>
    <row r="42" spans="1:6" ht="12.75">
      <c r="A42" s="53">
        <v>31</v>
      </c>
      <c r="B42" s="146" t="s">
        <v>820</v>
      </c>
      <c r="C42" s="20" t="s">
        <v>832</v>
      </c>
      <c r="D42" s="164">
        <v>1</v>
      </c>
      <c r="E42" s="37"/>
      <c r="F42" s="37"/>
    </row>
    <row r="43" spans="1:6" ht="12.75">
      <c r="A43" s="53">
        <v>32</v>
      </c>
      <c r="B43" s="146" t="s">
        <v>46</v>
      </c>
      <c r="C43" s="18" t="s">
        <v>828</v>
      </c>
      <c r="D43" s="147">
        <v>15</v>
      </c>
      <c r="E43" s="37"/>
      <c r="F43" s="37"/>
    </row>
    <row r="44" spans="1:6" ht="12.75">
      <c r="A44" s="53">
        <v>33</v>
      </c>
      <c r="B44" s="146" t="s">
        <v>47</v>
      </c>
      <c r="C44" s="18" t="s">
        <v>832</v>
      </c>
      <c r="D44" s="147">
        <v>1</v>
      </c>
      <c r="E44" s="37"/>
      <c r="F44" s="37"/>
    </row>
    <row r="45" spans="1:6" ht="12.75">
      <c r="A45" s="53">
        <v>34</v>
      </c>
      <c r="B45" s="171" t="s">
        <v>821</v>
      </c>
      <c r="C45" s="18" t="s">
        <v>524</v>
      </c>
      <c r="D45" s="147">
        <v>1</v>
      </c>
      <c r="E45" s="37"/>
      <c r="F45" s="37"/>
    </row>
    <row r="46" spans="1:6" ht="12.75">
      <c r="A46" s="53"/>
      <c r="B46" s="172" t="s">
        <v>48</v>
      </c>
      <c r="C46" s="24" t="s">
        <v>832</v>
      </c>
      <c r="D46" s="74">
        <v>3</v>
      </c>
      <c r="E46" s="37"/>
      <c r="F46" s="37"/>
    </row>
    <row r="47" spans="1:6" ht="12.75">
      <c r="A47" s="53">
        <v>35</v>
      </c>
      <c r="B47" s="38" t="s">
        <v>818</v>
      </c>
      <c r="C47" s="32" t="s">
        <v>947</v>
      </c>
      <c r="D47" s="31">
        <v>36</v>
      </c>
      <c r="E47" s="37"/>
      <c r="F47" s="37"/>
    </row>
    <row r="48" spans="1:6" ht="12.75">
      <c r="A48" s="53">
        <v>36</v>
      </c>
      <c r="B48" s="38" t="s">
        <v>519</v>
      </c>
      <c r="C48" s="32" t="s">
        <v>524</v>
      </c>
      <c r="D48" s="31">
        <v>1</v>
      </c>
      <c r="E48" s="37"/>
      <c r="F48" s="37"/>
    </row>
    <row r="50" ht="12.75">
      <c r="B50" s="262" t="s">
        <v>505</v>
      </c>
    </row>
    <row r="51" spans="1:6" ht="54" customHeight="1">
      <c r="A51" s="1">
        <v>1</v>
      </c>
      <c r="B51" s="269" t="s">
        <v>504</v>
      </c>
      <c r="C51" s="269"/>
      <c r="D51" s="269"/>
      <c r="E51" s="269"/>
      <c r="F51" s="269"/>
    </row>
    <row r="52" spans="1:6" ht="54" customHeight="1">
      <c r="A52" s="1">
        <v>2</v>
      </c>
      <c r="B52" s="268" t="s">
        <v>652</v>
      </c>
      <c r="C52" s="268"/>
      <c r="D52" s="268"/>
      <c r="E52" s="268"/>
      <c r="F52" s="268"/>
    </row>
    <row r="54" ht="12.75">
      <c r="B54" s="1" t="s">
        <v>1026</v>
      </c>
    </row>
    <row r="55" ht="12.75">
      <c r="B55" s="1" t="s">
        <v>1027</v>
      </c>
    </row>
  </sheetData>
  <sheetProtection/>
  <mergeCells count="10">
    <mergeCell ref="B52:F52"/>
    <mergeCell ref="B51:F51"/>
    <mergeCell ref="A1:F1"/>
    <mergeCell ref="A2:F2"/>
    <mergeCell ref="A9:A10"/>
    <mergeCell ref="B9:B10"/>
    <mergeCell ref="C9:C10"/>
    <mergeCell ref="D9:D10"/>
    <mergeCell ref="E9:E10"/>
    <mergeCell ref="F9:F10"/>
  </mergeCells>
  <printOptions/>
  <pageMargins left="0.7479166666666667" right="0.7479166666666667" top="0.5298611111111111" bottom="0.4701388888888889"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84"/>
  <sheetViews>
    <sheetView zoomScalePageLayoutView="0" workbookViewId="0" topLeftCell="A1">
      <selection activeCell="E6" sqref="E6"/>
    </sheetView>
  </sheetViews>
  <sheetFormatPr defaultColWidth="9.140625" defaultRowHeight="12.75"/>
  <cols>
    <col min="1" max="1" width="4.140625" style="1" customWidth="1"/>
    <col min="2" max="2" width="49.28125" style="1" customWidth="1"/>
    <col min="3" max="3" width="10.140625" style="1" customWidth="1"/>
    <col min="4" max="4" width="10.00390625" style="2" customWidth="1"/>
    <col min="5" max="16384" width="9.140625" style="1" customWidth="1"/>
  </cols>
  <sheetData>
    <row r="1" spans="1:6" ht="12.75">
      <c r="A1" s="270" t="s">
        <v>50</v>
      </c>
      <c r="B1" s="270"/>
      <c r="C1" s="270"/>
      <c r="D1" s="270"/>
      <c r="E1" s="270"/>
      <c r="F1" s="270"/>
    </row>
    <row r="2" spans="1:6" ht="12.75">
      <c r="A2" s="271" t="s">
        <v>52</v>
      </c>
      <c r="B2" s="271"/>
      <c r="C2" s="271"/>
      <c r="D2" s="271"/>
      <c r="E2" s="271"/>
      <c r="F2" s="271"/>
    </row>
    <row r="4" spans="2:6" ht="12.75" customHeight="1">
      <c r="B4" s="30" t="s">
        <v>535</v>
      </c>
      <c r="C4" s="39"/>
      <c r="D4" s="39"/>
      <c r="E4" s="39"/>
      <c r="F4" s="39"/>
    </row>
    <row r="5" ht="12.75">
      <c r="B5" s="29" t="s">
        <v>536</v>
      </c>
    </row>
    <row r="6" ht="12.75">
      <c r="B6" s="29" t="s">
        <v>537</v>
      </c>
    </row>
    <row r="7" ht="12.75">
      <c r="B7" s="29" t="s">
        <v>1337</v>
      </c>
    </row>
    <row r="10" spans="1:6" ht="13.5" customHeight="1">
      <c r="A10" s="272" t="s">
        <v>822</v>
      </c>
      <c r="B10" s="272" t="s">
        <v>823</v>
      </c>
      <c r="C10" s="272" t="s">
        <v>824</v>
      </c>
      <c r="D10" s="272" t="s">
        <v>825</v>
      </c>
      <c r="E10" s="272" t="s">
        <v>826</v>
      </c>
      <c r="F10" s="272" t="s">
        <v>827</v>
      </c>
    </row>
    <row r="11" spans="1:7" ht="54.75" customHeight="1">
      <c r="A11" s="272"/>
      <c r="B11" s="272"/>
      <c r="C11" s="272"/>
      <c r="D11" s="272"/>
      <c r="E11" s="272"/>
      <c r="F11" s="272"/>
      <c r="G11"/>
    </row>
    <row r="12" spans="1:7" ht="12.75">
      <c r="A12" s="153"/>
      <c r="B12" s="154" t="s">
        <v>586</v>
      </c>
      <c r="C12" s="153"/>
      <c r="D12" s="173"/>
      <c r="E12" s="11"/>
      <c r="F12" s="11"/>
      <c r="G12"/>
    </row>
    <row r="13" spans="1:7" ht="12.75">
      <c r="A13" s="135">
        <v>1</v>
      </c>
      <c r="B13" s="174" t="s">
        <v>53</v>
      </c>
      <c r="C13" s="20" t="s">
        <v>513</v>
      </c>
      <c r="D13" s="175">
        <v>256</v>
      </c>
      <c r="E13" s="11"/>
      <c r="F13" s="21"/>
      <c r="G13"/>
    </row>
    <row r="14" spans="1:7" ht="12.75">
      <c r="A14" s="135">
        <v>2</v>
      </c>
      <c r="B14" s="174" t="s">
        <v>54</v>
      </c>
      <c r="C14" s="20" t="s">
        <v>828</v>
      </c>
      <c r="D14" s="175">
        <v>256</v>
      </c>
      <c r="E14" s="11"/>
      <c r="F14" s="21"/>
      <c r="G14"/>
    </row>
    <row r="15" spans="1:7" ht="12.75">
      <c r="A15" s="135">
        <v>3</v>
      </c>
      <c r="B15" s="174" t="s">
        <v>55</v>
      </c>
      <c r="C15" s="20" t="s">
        <v>828</v>
      </c>
      <c r="D15" s="175">
        <v>135</v>
      </c>
      <c r="E15" s="11"/>
      <c r="F15" s="21"/>
      <c r="G15"/>
    </row>
    <row r="16" spans="1:7" ht="12.75">
      <c r="A16" s="135">
        <v>4</v>
      </c>
      <c r="B16" s="174" t="s">
        <v>56</v>
      </c>
      <c r="C16" s="20" t="s">
        <v>828</v>
      </c>
      <c r="D16" s="175">
        <v>200</v>
      </c>
      <c r="E16" s="11"/>
      <c r="F16" s="21"/>
      <c r="G16"/>
    </row>
    <row r="17" spans="1:7" ht="12.75">
      <c r="A17" s="135">
        <v>5</v>
      </c>
      <c r="B17" s="174" t="s">
        <v>57</v>
      </c>
      <c r="C17" s="20" t="s">
        <v>828</v>
      </c>
      <c r="D17" s="175">
        <v>1800</v>
      </c>
      <c r="E17" s="11"/>
      <c r="F17" s="21"/>
      <c r="G17"/>
    </row>
    <row r="18" spans="1:7" ht="12.75">
      <c r="A18" s="135">
        <v>6</v>
      </c>
      <c r="B18" s="45" t="s">
        <v>58</v>
      </c>
      <c r="C18" s="20" t="s">
        <v>832</v>
      </c>
      <c r="D18" s="175">
        <v>4270</v>
      </c>
      <c r="E18" s="11"/>
      <c r="F18" s="21"/>
      <c r="G18"/>
    </row>
    <row r="19" spans="1:7" ht="12.75">
      <c r="A19" s="135">
        <v>7</v>
      </c>
      <c r="B19" s="174" t="s">
        <v>59</v>
      </c>
      <c r="C19" s="20" t="s">
        <v>832</v>
      </c>
      <c r="D19" s="175">
        <v>44</v>
      </c>
      <c r="E19" s="11"/>
      <c r="F19" s="21"/>
      <c r="G19"/>
    </row>
    <row r="20" spans="1:7" ht="12.75">
      <c r="A20" s="135">
        <v>8</v>
      </c>
      <c r="B20" s="45" t="s">
        <v>60</v>
      </c>
      <c r="C20" s="20" t="s">
        <v>524</v>
      </c>
      <c r="D20" s="175">
        <v>2</v>
      </c>
      <c r="E20" s="11"/>
      <c r="F20" s="21"/>
      <c r="G20"/>
    </row>
    <row r="21" spans="1:7" ht="12.75">
      <c r="A21" s="135">
        <v>9</v>
      </c>
      <c r="B21" s="45" t="s">
        <v>61</v>
      </c>
      <c r="C21" s="20" t="s">
        <v>524</v>
      </c>
      <c r="D21" s="175">
        <v>4</v>
      </c>
      <c r="E21" s="11"/>
      <c r="F21" s="21"/>
      <c r="G21"/>
    </row>
    <row r="22" spans="1:7" ht="12.75">
      <c r="A22" s="135">
        <v>10</v>
      </c>
      <c r="B22" s="45" t="s">
        <v>62</v>
      </c>
      <c r="C22" s="20" t="s">
        <v>524</v>
      </c>
      <c r="D22" s="175">
        <v>2</v>
      </c>
      <c r="E22" s="11"/>
      <c r="F22" s="21"/>
      <c r="G22"/>
    </row>
    <row r="23" spans="1:7" ht="12.75">
      <c r="A23" s="135">
        <v>11</v>
      </c>
      <c r="B23" s="45" t="s">
        <v>63</v>
      </c>
      <c r="C23" s="20" t="s">
        <v>832</v>
      </c>
      <c r="D23" s="175">
        <v>44</v>
      </c>
      <c r="E23" s="11"/>
      <c r="F23" s="21"/>
      <c r="G23"/>
    </row>
    <row r="24" spans="1:7" ht="12.75">
      <c r="A24" s="135">
        <v>12</v>
      </c>
      <c r="B24" s="45" t="s">
        <v>64</v>
      </c>
      <c r="C24" s="20" t="s">
        <v>828</v>
      </c>
      <c r="D24" s="175">
        <v>60</v>
      </c>
      <c r="E24" s="11"/>
      <c r="F24" s="21"/>
      <c r="G24"/>
    </row>
    <row r="25" spans="1:7" ht="12.75">
      <c r="A25" s="135">
        <v>13</v>
      </c>
      <c r="B25" s="45" t="s">
        <v>65</v>
      </c>
      <c r="C25" s="20" t="s">
        <v>832</v>
      </c>
      <c r="D25" s="175">
        <v>15</v>
      </c>
      <c r="E25" s="11"/>
      <c r="F25" s="21"/>
      <c r="G25"/>
    </row>
    <row r="26" spans="1:7" ht="15">
      <c r="A26" s="135">
        <v>14</v>
      </c>
      <c r="B26" s="45" t="s">
        <v>66</v>
      </c>
      <c r="C26" s="20" t="s">
        <v>67</v>
      </c>
      <c r="D26" s="175">
        <v>7</v>
      </c>
      <c r="E26" s="11"/>
      <c r="F26" s="21"/>
      <c r="G26"/>
    </row>
    <row r="27" spans="1:7" ht="12.75">
      <c r="A27" s="135">
        <v>15</v>
      </c>
      <c r="B27" s="45" t="s">
        <v>68</v>
      </c>
      <c r="C27" s="20" t="s">
        <v>832</v>
      </c>
      <c r="D27" s="175">
        <v>3</v>
      </c>
      <c r="E27" s="11"/>
      <c r="F27" s="21"/>
      <c r="G27"/>
    </row>
    <row r="28" spans="1:7" ht="12.75">
      <c r="A28" s="135">
        <v>16</v>
      </c>
      <c r="B28" s="45" t="s">
        <v>69</v>
      </c>
      <c r="C28" s="20" t="s">
        <v>832</v>
      </c>
      <c r="D28" s="175">
        <v>26</v>
      </c>
      <c r="E28" s="11"/>
      <c r="F28" s="21"/>
      <c r="G28"/>
    </row>
    <row r="29" spans="1:7" ht="12.75">
      <c r="A29" s="135">
        <v>17</v>
      </c>
      <c r="B29" s="45" t="s">
        <v>70</v>
      </c>
      <c r="C29" s="20" t="s">
        <v>832</v>
      </c>
      <c r="D29" s="175">
        <v>22</v>
      </c>
      <c r="E29" s="11"/>
      <c r="F29" s="21"/>
      <c r="G29"/>
    </row>
    <row r="30" spans="1:7" ht="12.75">
      <c r="A30" s="135">
        <v>18</v>
      </c>
      <c r="B30" s="176" t="s">
        <v>71</v>
      </c>
      <c r="C30" s="113" t="s">
        <v>832</v>
      </c>
      <c r="D30" s="177">
        <v>4</v>
      </c>
      <c r="E30" s="11"/>
      <c r="F30" s="21"/>
      <c r="G30"/>
    </row>
    <row r="31" spans="1:7" ht="12.75">
      <c r="A31" s="135">
        <v>19</v>
      </c>
      <c r="B31" s="150" t="s">
        <v>945</v>
      </c>
      <c r="C31" s="94" t="s">
        <v>828</v>
      </c>
      <c r="D31" s="20">
        <v>2135</v>
      </c>
      <c r="E31" s="11"/>
      <c r="F31" s="21"/>
      <c r="G31"/>
    </row>
    <row r="32" spans="1:7" ht="12.75">
      <c r="A32" s="135">
        <v>20</v>
      </c>
      <c r="B32" s="150" t="s">
        <v>519</v>
      </c>
      <c r="C32" s="94" t="s">
        <v>524</v>
      </c>
      <c r="D32" s="18">
        <v>1</v>
      </c>
      <c r="E32" s="11"/>
      <c r="F32" s="21"/>
      <c r="G32"/>
    </row>
    <row r="33" spans="1:7" ht="12.75">
      <c r="A33" s="178"/>
      <c r="B33" s="179" t="s">
        <v>587</v>
      </c>
      <c r="C33" s="67"/>
      <c r="D33" s="180"/>
      <c r="E33" s="11"/>
      <c r="F33" s="21"/>
      <c r="G33"/>
    </row>
    <row r="34" spans="1:7" ht="12.75">
      <c r="A34" s="4">
        <v>1</v>
      </c>
      <c r="B34" s="181" t="s">
        <v>72</v>
      </c>
      <c r="C34" s="4" t="s">
        <v>832</v>
      </c>
      <c r="D34" s="182">
        <v>1</v>
      </c>
      <c r="E34" s="11"/>
      <c r="F34" s="21"/>
      <c r="G34"/>
    </row>
    <row r="35" spans="1:7" ht="12.75">
      <c r="A35" s="4">
        <v>2</v>
      </c>
      <c r="B35" s="181" t="s">
        <v>73</v>
      </c>
      <c r="C35" s="4" t="s">
        <v>832</v>
      </c>
      <c r="D35" s="182">
        <v>1</v>
      </c>
      <c r="E35" s="11"/>
      <c r="F35" s="21"/>
      <c r="G35"/>
    </row>
    <row r="36" spans="1:7" ht="12.75">
      <c r="A36" s="4">
        <v>3</v>
      </c>
      <c r="B36" s="181" t="s">
        <v>74</v>
      </c>
      <c r="C36" s="4" t="s">
        <v>832</v>
      </c>
      <c r="D36" s="182">
        <v>3</v>
      </c>
      <c r="E36" s="11"/>
      <c r="F36" s="21"/>
      <c r="G36"/>
    </row>
    <row r="37" spans="1:7" ht="12.75">
      <c r="A37" s="4">
        <v>4</v>
      </c>
      <c r="B37" s="181" t="s">
        <v>75</v>
      </c>
      <c r="C37" s="4" t="s">
        <v>832</v>
      </c>
      <c r="D37" s="182">
        <v>2</v>
      </c>
      <c r="E37" s="11"/>
      <c r="F37" s="21"/>
      <c r="G37"/>
    </row>
    <row r="38" spans="1:7" ht="12.75">
      <c r="A38" s="4">
        <v>5</v>
      </c>
      <c r="B38" s="181" t="s">
        <v>76</v>
      </c>
      <c r="C38" s="4" t="s">
        <v>832</v>
      </c>
      <c r="D38" s="182">
        <v>7</v>
      </c>
      <c r="E38" s="11"/>
      <c r="F38" s="21"/>
      <c r="G38"/>
    </row>
    <row r="39" spans="1:7" ht="12.75">
      <c r="A39" s="4">
        <v>6</v>
      </c>
      <c r="B39" s="181" t="s">
        <v>77</v>
      </c>
      <c r="C39" s="4" t="s">
        <v>832</v>
      </c>
      <c r="D39" s="182">
        <v>7</v>
      </c>
      <c r="E39" s="11"/>
      <c r="F39" s="21"/>
      <c r="G39"/>
    </row>
    <row r="40" spans="1:7" ht="12.75">
      <c r="A40" s="4">
        <v>7</v>
      </c>
      <c r="B40" s="92" t="s">
        <v>78</v>
      </c>
      <c r="C40" s="4" t="s">
        <v>832</v>
      </c>
      <c r="D40" s="182">
        <v>2</v>
      </c>
      <c r="E40" s="11"/>
      <c r="F40" s="11"/>
      <c r="G40"/>
    </row>
    <row r="41" spans="1:7" ht="12.75">
      <c r="A41" s="4">
        <v>8</v>
      </c>
      <c r="B41" s="92" t="s">
        <v>79</v>
      </c>
      <c r="C41" s="4" t="s">
        <v>832</v>
      </c>
      <c r="D41" s="182">
        <v>2</v>
      </c>
      <c r="E41" s="11"/>
      <c r="F41" s="11"/>
      <c r="G41"/>
    </row>
    <row r="42" spans="1:6" ht="12.75">
      <c r="A42" s="4">
        <v>9</v>
      </c>
      <c r="B42" s="181" t="s">
        <v>71</v>
      </c>
      <c r="C42" s="4" t="s">
        <v>832</v>
      </c>
      <c r="D42" s="182">
        <v>2</v>
      </c>
      <c r="E42" s="11"/>
      <c r="F42" s="11"/>
    </row>
    <row r="43" spans="1:6" ht="12.75">
      <c r="A43" s="4">
        <v>10</v>
      </c>
      <c r="B43" s="92" t="s">
        <v>80</v>
      </c>
      <c r="C43" s="4" t="s">
        <v>524</v>
      </c>
      <c r="D43" s="182">
        <v>1</v>
      </c>
      <c r="E43" s="11"/>
      <c r="F43" s="11"/>
    </row>
    <row r="44" spans="1:6" ht="12.75">
      <c r="A44" s="4">
        <v>11</v>
      </c>
      <c r="B44" s="181" t="s">
        <v>81</v>
      </c>
      <c r="C44" s="4" t="s">
        <v>828</v>
      </c>
      <c r="D44" s="182">
        <v>30</v>
      </c>
      <c r="E44" s="11"/>
      <c r="F44" s="11"/>
    </row>
    <row r="45" spans="1:6" ht="12.75">
      <c r="A45" s="4">
        <v>12</v>
      </c>
      <c r="B45" s="181" t="s">
        <v>82</v>
      </c>
      <c r="C45" s="4" t="s">
        <v>828</v>
      </c>
      <c r="D45" s="182">
        <v>15</v>
      </c>
      <c r="E45" s="11"/>
      <c r="F45" s="11"/>
    </row>
    <row r="46" spans="1:6" ht="12.75">
      <c r="A46" s="4">
        <v>13</v>
      </c>
      <c r="B46" s="183" t="s">
        <v>83</v>
      </c>
      <c r="C46" s="4" t="s">
        <v>828</v>
      </c>
      <c r="D46" s="182">
        <v>50</v>
      </c>
      <c r="E46" s="11"/>
      <c r="F46" s="11"/>
    </row>
    <row r="47" spans="1:6" ht="12.75">
      <c r="A47" s="4">
        <v>14</v>
      </c>
      <c r="B47" s="184" t="s">
        <v>84</v>
      </c>
      <c r="C47" s="185" t="s">
        <v>524</v>
      </c>
      <c r="D47" s="186">
        <v>1</v>
      </c>
      <c r="E47" s="11"/>
      <c r="F47" s="11"/>
    </row>
    <row r="48" spans="1:6" ht="12.75">
      <c r="A48" s="4">
        <v>15</v>
      </c>
      <c r="B48" s="189" t="s">
        <v>85</v>
      </c>
      <c r="C48" s="190" t="s">
        <v>524</v>
      </c>
      <c r="D48" s="191">
        <v>2</v>
      </c>
      <c r="E48" s="44"/>
      <c r="F48" s="44"/>
    </row>
    <row r="49" spans="1:6" ht="12.75">
      <c r="A49" s="187">
        <v>16</v>
      </c>
      <c r="B49" s="184" t="s">
        <v>86</v>
      </c>
      <c r="C49" s="31" t="s">
        <v>524</v>
      </c>
      <c r="D49" s="151">
        <v>1</v>
      </c>
      <c r="E49" s="37"/>
      <c r="F49" s="37"/>
    </row>
    <row r="50" spans="1:6" ht="12.75">
      <c r="A50" s="187">
        <v>17</v>
      </c>
      <c r="B50" s="152" t="s">
        <v>87</v>
      </c>
      <c r="C50" s="31" t="s">
        <v>828</v>
      </c>
      <c r="D50" s="151">
        <v>30</v>
      </c>
      <c r="E50" s="37"/>
      <c r="F50" s="37"/>
    </row>
    <row r="51" spans="1:6" ht="12.75">
      <c r="A51" s="187">
        <v>18</v>
      </c>
      <c r="B51" s="152" t="s">
        <v>88</v>
      </c>
      <c r="C51" s="31" t="s">
        <v>828</v>
      </c>
      <c r="D51" s="151">
        <v>15</v>
      </c>
      <c r="E51" s="37"/>
      <c r="F51" s="37"/>
    </row>
    <row r="52" spans="1:6" ht="12.75">
      <c r="A52" s="187">
        <v>19</v>
      </c>
      <c r="B52" s="152" t="s">
        <v>89</v>
      </c>
      <c r="C52" s="31" t="s">
        <v>828</v>
      </c>
      <c r="D52" s="151">
        <v>50</v>
      </c>
      <c r="E52" s="37"/>
      <c r="F52" s="37"/>
    </row>
    <row r="53" spans="1:6" ht="12.75">
      <c r="A53" s="187">
        <v>20</v>
      </c>
      <c r="B53" s="38" t="s">
        <v>945</v>
      </c>
      <c r="C53" s="42" t="s">
        <v>828</v>
      </c>
      <c r="D53" s="31">
        <v>95</v>
      </c>
      <c r="E53" s="37"/>
      <c r="F53" s="37"/>
    </row>
    <row r="54" spans="1:6" ht="12.75">
      <c r="A54" s="187">
        <v>21</v>
      </c>
      <c r="B54" s="38" t="s">
        <v>519</v>
      </c>
      <c r="C54" s="42" t="s">
        <v>524</v>
      </c>
      <c r="D54" s="32">
        <v>1</v>
      </c>
      <c r="E54" s="37"/>
      <c r="F54" s="37"/>
    </row>
    <row r="55" spans="1:6" ht="12.75">
      <c r="A55" s="188"/>
      <c r="B55" s="57" t="s">
        <v>588</v>
      </c>
      <c r="C55" s="31"/>
      <c r="D55" s="151"/>
      <c r="E55" s="37"/>
      <c r="F55" s="37"/>
    </row>
    <row r="56" spans="1:6" ht="12.75">
      <c r="A56" s="188">
        <v>1</v>
      </c>
      <c r="B56" s="152" t="s">
        <v>90</v>
      </c>
      <c r="C56" s="31" t="s">
        <v>524</v>
      </c>
      <c r="D56" s="151">
        <v>1</v>
      </c>
      <c r="E56" s="37"/>
      <c r="F56" s="37"/>
    </row>
    <row r="57" spans="1:6" ht="12.75">
      <c r="A57" s="188">
        <v>2</v>
      </c>
      <c r="B57" s="152" t="s">
        <v>91</v>
      </c>
      <c r="C57" s="31" t="s">
        <v>524</v>
      </c>
      <c r="D57" s="151">
        <v>1</v>
      </c>
      <c r="E57" s="37"/>
      <c r="F57" s="37"/>
    </row>
    <row r="58" spans="1:6" ht="12.75">
      <c r="A58" s="188">
        <v>3</v>
      </c>
      <c r="B58" s="152" t="s">
        <v>92</v>
      </c>
      <c r="C58" s="31" t="s">
        <v>524</v>
      </c>
      <c r="D58" s="151">
        <v>1</v>
      </c>
      <c r="E58" s="37"/>
      <c r="F58" s="37"/>
    </row>
    <row r="59" spans="1:6" ht="12.75">
      <c r="A59" s="188">
        <v>4</v>
      </c>
      <c r="B59" s="184" t="s">
        <v>93</v>
      </c>
      <c r="C59" s="31" t="s">
        <v>828</v>
      </c>
      <c r="D59" s="151">
        <v>20</v>
      </c>
      <c r="E59" s="37"/>
      <c r="F59" s="37"/>
    </row>
    <row r="60" spans="1:6" ht="12.75">
      <c r="A60" s="188">
        <v>5</v>
      </c>
      <c r="B60" s="184" t="s">
        <v>94</v>
      </c>
      <c r="C60" s="31" t="s">
        <v>828</v>
      </c>
      <c r="D60" s="151">
        <v>100</v>
      </c>
      <c r="E60" s="37"/>
      <c r="F60" s="37"/>
    </row>
    <row r="61" spans="1:6" ht="12.75">
      <c r="A61" s="188">
        <v>6</v>
      </c>
      <c r="B61" s="184" t="s">
        <v>95</v>
      </c>
      <c r="C61" s="31" t="s">
        <v>828</v>
      </c>
      <c r="D61" s="151">
        <v>10</v>
      </c>
      <c r="E61" s="37"/>
      <c r="F61" s="37"/>
    </row>
    <row r="62" spans="1:6" ht="12.75">
      <c r="A62" s="188">
        <v>7</v>
      </c>
      <c r="B62" s="184" t="s">
        <v>96</v>
      </c>
      <c r="C62" s="31" t="s">
        <v>828</v>
      </c>
      <c r="D62" s="151">
        <v>50</v>
      </c>
      <c r="E62" s="37"/>
      <c r="F62" s="37"/>
    </row>
    <row r="63" spans="1:6" ht="12.75">
      <c r="A63" s="188">
        <v>8</v>
      </c>
      <c r="B63" s="184" t="s">
        <v>97</v>
      </c>
      <c r="C63" s="31" t="s">
        <v>828</v>
      </c>
      <c r="D63" s="151">
        <v>15</v>
      </c>
      <c r="E63" s="37"/>
      <c r="F63" s="37"/>
    </row>
    <row r="64" spans="1:6" ht="12.75">
      <c r="A64" s="188">
        <v>9</v>
      </c>
      <c r="B64" s="184" t="s">
        <v>98</v>
      </c>
      <c r="C64" s="31" t="s">
        <v>524</v>
      </c>
      <c r="D64" s="151">
        <v>1</v>
      </c>
      <c r="E64" s="37"/>
      <c r="F64" s="37"/>
    </row>
    <row r="65" spans="1:6" ht="12.75">
      <c r="A65" s="188">
        <v>10</v>
      </c>
      <c r="B65" s="184" t="s">
        <v>86</v>
      </c>
      <c r="C65" s="31" t="s">
        <v>524</v>
      </c>
      <c r="D65" s="151">
        <v>1</v>
      </c>
      <c r="E65" s="37"/>
      <c r="F65" s="37"/>
    </row>
    <row r="66" spans="1:6" ht="12.75">
      <c r="A66" s="188">
        <v>11</v>
      </c>
      <c r="B66" s="152" t="s">
        <v>78</v>
      </c>
      <c r="C66" s="31" t="s">
        <v>832</v>
      </c>
      <c r="D66" s="151">
        <v>12</v>
      </c>
      <c r="E66" s="37"/>
      <c r="F66" s="37"/>
    </row>
    <row r="67" spans="1:6" ht="12.75">
      <c r="A67" s="188">
        <v>12</v>
      </c>
      <c r="B67" s="152" t="s">
        <v>99</v>
      </c>
      <c r="C67" s="31" t="s">
        <v>832</v>
      </c>
      <c r="D67" s="151">
        <v>2</v>
      </c>
      <c r="E67" s="37"/>
      <c r="F67" s="37"/>
    </row>
    <row r="68" spans="1:6" ht="12.75">
      <c r="A68" s="188">
        <v>13</v>
      </c>
      <c r="B68" s="152" t="s">
        <v>100</v>
      </c>
      <c r="C68" s="31" t="s">
        <v>832</v>
      </c>
      <c r="D68" s="151">
        <v>2</v>
      </c>
      <c r="E68" s="37"/>
      <c r="F68" s="37"/>
    </row>
    <row r="69" spans="1:6" ht="12.75">
      <c r="A69" s="188">
        <v>14</v>
      </c>
      <c r="B69" s="152" t="s">
        <v>101</v>
      </c>
      <c r="C69" s="31" t="s">
        <v>832</v>
      </c>
      <c r="D69" s="151">
        <v>2</v>
      </c>
      <c r="E69" s="37"/>
      <c r="F69" s="37"/>
    </row>
    <row r="70" spans="1:6" ht="12.75">
      <c r="A70" s="188">
        <v>15</v>
      </c>
      <c r="B70" s="152" t="s">
        <v>71</v>
      </c>
      <c r="C70" s="31" t="s">
        <v>832</v>
      </c>
      <c r="D70" s="151">
        <v>6</v>
      </c>
      <c r="E70" s="37"/>
      <c r="F70" s="37"/>
    </row>
    <row r="71" spans="1:6" ht="12.75">
      <c r="A71" s="188">
        <v>16</v>
      </c>
      <c r="B71" s="152" t="s">
        <v>102</v>
      </c>
      <c r="C71" s="31" t="s">
        <v>828</v>
      </c>
      <c r="D71" s="151">
        <v>20</v>
      </c>
      <c r="E71" s="37"/>
      <c r="F71" s="37"/>
    </row>
    <row r="72" spans="1:6" ht="12.75">
      <c r="A72" s="188">
        <v>17</v>
      </c>
      <c r="B72" s="152" t="s">
        <v>103</v>
      </c>
      <c r="C72" s="31" t="s">
        <v>828</v>
      </c>
      <c r="D72" s="151">
        <v>100</v>
      </c>
      <c r="E72" s="37"/>
      <c r="F72" s="37"/>
    </row>
    <row r="73" spans="1:6" ht="12.75">
      <c r="A73" s="188">
        <v>18</v>
      </c>
      <c r="B73" s="152" t="s">
        <v>104</v>
      </c>
      <c r="C73" s="31" t="s">
        <v>828</v>
      </c>
      <c r="D73" s="151">
        <v>15</v>
      </c>
      <c r="E73" s="37"/>
      <c r="F73" s="37"/>
    </row>
    <row r="74" spans="1:6" ht="12.75">
      <c r="A74" s="188">
        <v>19</v>
      </c>
      <c r="B74" s="152" t="s">
        <v>105</v>
      </c>
      <c r="C74" s="31" t="s">
        <v>828</v>
      </c>
      <c r="D74" s="151">
        <v>10</v>
      </c>
      <c r="E74" s="37"/>
      <c r="F74" s="37"/>
    </row>
    <row r="75" spans="1:6" ht="12.75">
      <c r="A75" s="188">
        <v>20</v>
      </c>
      <c r="B75" s="38" t="s">
        <v>945</v>
      </c>
      <c r="C75" s="42" t="s">
        <v>828</v>
      </c>
      <c r="D75" s="31">
        <v>195</v>
      </c>
      <c r="E75" s="37"/>
      <c r="F75" s="37"/>
    </row>
    <row r="76" spans="1:6" ht="12.75">
      <c r="A76" s="188">
        <v>21</v>
      </c>
      <c r="B76" s="38" t="s">
        <v>519</v>
      </c>
      <c r="C76" s="42" t="s">
        <v>524</v>
      </c>
      <c r="D76" s="32">
        <v>1</v>
      </c>
      <c r="E76" s="37"/>
      <c r="F76" s="37"/>
    </row>
    <row r="77" spans="1:6" ht="12.75">
      <c r="A77" s="188">
        <v>22</v>
      </c>
      <c r="B77" s="38" t="s">
        <v>955</v>
      </c>
      <c r="C77" s="42" t="s">
        <v>947</v>
      </c>
      <c r="D77" s="32">
        <v>80</v>
      </c>
      <c r="E77" s="37"/>
      <c r="F77" s="37"/>
    </row>
    <row r="79" ht="12.75">
      <c r="B79" s="262" t="s">
        <v>505</v>
      </c>
    </row>
    <row r="80" spans="1:6" ht="52.5" customHeight="1">
      <c r="A80" s="1">
        <v>1</v>
      </c>
      <c r="B80" s="269" t="s">
        <v>504</v>
      </c>
      <c r="C80" s="269"/>
      <c r="D80" s="269"/>
      <c r="E80" s="269"/>
      <c r="F80" s="269"/>
    </row>
    <row r="81" spans="1:6" ht="52.5" customHeight="1">
      <c r="A81" s="1">
        <v>2</v>
      </c>
      <c r="B81" s="268" t="s">
        <v>652</v>
      </c>
      <c r="C81" s="268"/>
      <c r="D81" s="268"/>
      <c r="E81" s="268"/>
      <c r="F81" s="268"/>
    </row>
    <row r="83" ht="12.75">
      <c r="B83" s="1" t="s">
        <v>1028</v>
      </c>
    </row>
    <row r="84" ht="12.75">
      <c r="B84" s="1" t="s">
        <v>1030</v>
      </c>
    </row>
  </sheetData>
  <sheetProtection/>
  <mergeCells count="10">
    <mergeCell ref="B81:F81"/>
    <mergeCell ref="B80:F80"/>
    <mergeCell ref="A1:F1"/>
    <mergeCell ref="A2:F2"/>
    <mergeCell ref="A10:A11"/>
    <mergeCell ref="B10:B11"/>
    <mergeCell ref="C10:C11"/>
    <mergeCell ref="D10:D11"/>
    <mergeCell ref="E10:E11"/>
    <mergeCell ref="F10:F11"/>
  </mergeCells>
  <printOptions/>
  <pageMargins left="0.7479166666666667" right="0.7479166666666667" top="0.5298611111111111" bottom="0.4402777777777777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108"/>
  <sheetViews>
    <sheetView zoomScalePageLayoutView="0" workbookViewId="0" topLeftCell="A1">
      <selection activeCell="H22" sqref="H22"/>
    </sheetView>
  </sheetViews>
  <sheetFormatPr defaultColWidth="9.140625" defaultRowHeight="12.75"/>
  <cols>
    <col min="1" max="1" width="4.28125" style="1" customWidth="1"/>
    <col min="2" max="2" width="50.140625" style="1" customWidth="1"/>
    <col min="3" max="3" width="9.421875" style="1" customWidth="1"/>
    <col min="4" max="4" width="9.140625" style="2" customWidth="1"/>
    <col min="5" max="16384" width="9.140625" style="1" customWidth="1"/>
  </cols>
  <sheetData>
    <row r="1" spans="1:6" ht="12.75">
      <c r="A1" s="270" t="s">
        <v>879</v>
      </c>
      <c r="B1" s="270"/>
      <c r="C1" s="270"/>
      <c r="D1" s="270"/>
      <c r="E1" s="270"/>
      <c r="F1" s="270"/>
    </row>
    <row r="2" spans="1:6" ht="12.75">
      <c r="A2" s="271" t="s">
        <v>106</v>
      </c>
      <c r="B2" s="271"/>
      <c r="C2" s="271"/>
      <c r="D2" s="271"/>
      <c r="E2" s="271"/>
      <c r="F2" s="271"/>
    </row>
    <row r="4" spans="2:6" ht="12" customHeight="1">
      <c r="B4" s="30" t="s">
        <v>535</v>
      </c>
      <c r="C4" s="39"/>
      <c r="D4" s="39"/>
      <c r="E4" s="39"/>
      <c r="F4" s="39"/>
    </row>
    <row r="5" ht="12.75">
      <c r="B5" s="29" t="s">
        <v>536</v>
      </c>
    </row>
    <row r="6" ht="12.75">
      <c r="B6" s="29" t="s">
        <v>537</v>
      </c>
    </row>
    <row r="7" ht="12.75">
      <c r="B7" s="29" t="s">
        <v>1337</v>
      </c>
    </row>
    <row r="10" spans="1:6" ht="13.5" customHeight="1">
      <c r="A10" s="272" t="s">
        <v>822</v>
      </c>
      <c r="B10" s="272" t="s">
        <v>823</v>
      </c>
      <c r="C10" s="272" t="s">
        <v>824</v>
      </c>
      <c r="D10" s="272" t="s">
        <v>825</v>
      </c>
      <c r="E10" s="272" t="s">
        <v>826</v>
      </c>
      <c r="F10" s="272" t="s">
        <v>827</v>
      </c>
    </row>
    <row r="11" spans="1:6" ht="54.75" customHeight="1">
      <c r="A11" s="272"/>
      <c r="B11" s="272"/>
      <c r="C11" s="272"/>
      <c r="D11" s="272"/>
      <c r="E11" s="272"/>
      <c r="F11" s="272"/>
    </row>
    <row r="12" spans="1:6" ht="13.5" customHeight="1">
      <c r="A12" s="4"/>
      <c r="B12" s="4" t="s">
        <v>589</v>
      </c>
      <c r="C12" s="187"/>
      <c r="D12" s="264"/>
      <c r="E12" s="265"/>
      <c r="F12" s="4"/>
    </row>
    <row r="13" spans="1:7" ht="12.75">
      <c r="A13" s="8">
        <v>1</v>
      </c>
      <c r="B13" s="93" t="s">
        <v>107</v>
      </c>
      <c r="C13" s="25" t="s">
        <v>524</v>
      </c>
      <c r="D13" s="31">
        <v>1</v>
      </c>
      <c r="E13" s="192"/>
      <c r="F13" s="11"/>
      <c r="G13"/>
    </row>
    <row r="14" spans="1:7" ht="12.75" customHeight="1">
      <c r="A14" s="8"/>
      <c r="B14" s="93" t="s">
        <v>108</v>
      </c>
      <c r="C14" s="25"/>
      <c r="D14" s="31"/>
      <c r="E14" s="192"/>
      <c r="F14" s="21"/>
      <c r="G14"/>
    </row>
    <row r="15" spans="1:7" ht="12.75" customHeight="1">
      <c r="A15" s="8" t="s">
        <v>881</v>
      </c>
      <c r="B15" s="95" t="s">
        <v>109</v>
      </c>
      <c r="C15" s="25" t="s">
        <v>524</v>
      </c>
      <c r="D15" s="31">
        <v>2</v>
      </c>
      <c r="E15" s="193"/>
      <c r="F15" s="21"/>
      <c r="G15"/>
    </row>
    <row r="16" spans="1:7" ht="12.75" customHeight="1">
      <c r="A16" s="8" t="s">
        <v>882</v>
      </c>
      <c r="B16" s="95" t="s">
        <v>110</v>
      </c>
      <c r="C16" s="25" t="s">
        <v>524</v>
      </c>
      <c r="D16" s="31">
        <v>1</v>
      </c>
      <c r="E16" s="193"/>
      <c r="F16" s="21"/>
      <c r="G16"/>
    </row>
    <row r="17" spans="1:7" ht="12.75" customHeight="1">
      <c r="A17" s="8" t="s">
        <v>883</v>
      </c>
      <c r="B17" s="95" t="s">
        <v>111</v>
      </c>
      <c r="C17" s="25" t="s">
        <v>524</v>
      </c>
      <c r="D17" s="31">
        <v>1</v>
      </c>
      <c r="E17" s="193"/>
      <c r="F17" s="21"/>
      <c r="G17"/>
    </row>
    <row r="18" spans="1:7" ht="12.75" customHeight="1">
      <c r="A18" s="8" t="s">
        <v>884</v>
      </c>
      <c r="B18" s="95" t="s">
        <v>112</v>
      </c>
      <c r="C18" s="25" t="s">
        <v>524</v>
      </c>
      <c r="D18" s="31">
        <v>4</v>
      </c>
      <c r="E18" s="193"/>
      <c r="F18" s="21"/>
      <c r="G18"/>
    </row>
    <row r="19" spans="1:7" ht="12.75" customHeight="1">
      <c r="A19" s="8" t="s">
        <v>885</v>
      </c>
      <c r="B19" s="95" t="s">
        <v>113</v>
      </c>
      <c r="C19" s="25" t="s">
        <v>524</v>
      </c>
      <c r="D19" s="31">
        <v>3</v>
      </c>
      <c r="E19" s="193"/>
      <c r="F19" s="21"/>
      <c r="G19"/>
    </row>
    <row r="20" spans="1:7" ht="12.75" customHeight="1">
      <c r="A20" s="8" t="s">
        <v>886</v>
      </c>
      <c r="B20" s="95" t="s">
        <v>114</v>
      </c>
      <c r="C20" s="25" t="s">
        <v>524</v>
      </c>
      <c r="D20" s="31">
        <v>1</v>
      </c>
      <c r="E20" s="193"/>
      <c r="F20" s="21"/>
      <c r="G20"/>
    </row>
    <row r="21" spans="1:7" ht="12.75">
      <c r="A21" s="8" t="s">
        <v>887</v>
      </c>
      <c r="B21" s="95" t="s">
        <v>115</v>
      </c>
      <c r="C21" s="25" t="s">
        <v>524</v>
      </c>
      <c r="D21" s="31">
        <v>1</v>
      </c>
      <c r="E21" s="193"/>
      <c r="F21" s="21"/>
      <c r="G21"/>
    </row>
    <row r="22" spans="1:7" ht="12.75">
      <c r="A22" s="8" t="s">
        <v>888</v>
      </c>
      <c r="B22" s="93" t="s">
        <v>889</v>
      </c>
      <c r="C22" s="25" t="s">
        <v>832</v>
      </c>
      <c r="D22" s="31">
        <v>2</v>
      </c>
      <c r="E22" s="194"/>
      <c r="F22" s="21"/>
      <c r="G22"/>
    </row>
    <row r="23" spans="1:7" ht="12.75">
      <c r="A23" s="8" t="s">
        <v>890</v>
      </c>
      <c r="B23" s="93" t="s">
        <v>891</v>
      </c>
      <c r="C23" s="25" t="s">
        <v>832</v>
      </c>
      <c r="D23" s="31">
        <v>2</v>
      </c>
      <c r="E23" s="194"/>
      <c r="F23" s="21"/>
      <c r="G23"/>
    </row>
    <row r="24" spans="1:7" ht="15">
      <c r="A24" s="8" t="s">
        <v>892</v>
      </c>
      <c r="B24" s="96" t="s">
        <v>893</v>
      </c>
      <c r="C24" s="25" t="s">
        <v>524</v>
      </c>
      <c r="D24" s="31">
        <v>1</v>
      </c>
      <c r="E24" s="192"/>
      <c r="F24" s="21"/>
      <c r="G24"/>
    </row>
    <row r="25" spans="1:7" ht="15">
      <c r="A25" s="8" t="s">
        <v>894</v>
      </c>
      <c r="B25" s="195" t="s">
        <v>116</v>
      </c>
      <c r="C25" s="25" t="s">
        <v>524</v>
      </c>
      <c r="D25" s="31">
        <v>1</v>
      </c>
      <c r="E25" s="193"/>
      <c r="F25" s="21"/>
      <c r="G25"/>
    </row>
    <row r="26" spans="1:7" ht="12.75">
      <c r="A26" s="8" t="s">
        <v>895</v>
      </c>
      <c r="B26" s="33" t="s">
        <v>117</v>
      </c>
      <c r="C26" s="196" t="s">
        <v>832</v>
      </c>
      <c r="D26" s="31">
        <v>1</v>
      </c>
      <c r="E26" s="193"/>
      <c r="F26" s="21"/>
      <c r="G26"/>
    </row>
    <row r="27" spans="1:7" ht="12.75">
      <c r="A27" s="8" t="s">
        <v>834</v>
      </c>
      <c r="B27" s="43" t="s">
        <v>118</v>
      </c>
      <c r="C27" s="197" t="s">
        <v>832</v>
      </c>
      <c r="D27" s="31">
        <v>1</v>
      </c>
      <c r="E27" s="193"/>
      <c r="F27" s="21"/>
      <c r="G27"/>
    </row>
    <row r="28" spans="1:7" ht="12.75">
      <c r="A28" s="8" t="s">
        <v>835</v>
      </c>
      <c r="B28" s="41" t="s">
        <v>119</v>
      </c>
      <c r="C28" s="42" t="s">
        <v>832</v>
      </c>
      <c r="D28" s="31">
        <v>1</v>
      </c>
      <c r="E28" s="193"/>
      <c r="F28" s="21"/>
      <c r="G28"/>
    </row>
    <row r="29" spans="1:7" ht="12.75">
      <c r="A29" s="8" t="s">
        <v>836</v>
      </c>
      <c r="B29" s="37" t="s">
        <v>120</v>
      </c>
      <c r="C29" s="42" t="s">
        <v>832</v>
      </c>
      <c r="D29" s="31">
        <v>1</v>
      </c>
      <c r="E29" s="193"/>
      <c r="F29" s="21"/>
      <c r="G29"/>
    </row>
    <row r="30" spans="1:7" ht="12.75">
      <c r="A30" s="8" t="s">
        <v>837</v>
      </c>
      <c r="B30" s="37" t="s">
        <v>838</v>
      </c>
      <c r="C30" s="42" t="s">
        <v>832</v>
      </c>
      <c r="D30" s="31">
        <v>1</v>
      </c>
      <c r="E30" s="193"/>
      <c r="F30" s="21"/>
      <c r="G30"/>
    </row>
    <row r="31" spans="1:7" ht="12.75">
      <c r="A31" s="8" t="s">
        <v>839</v>
      </c>
      <c r="B31" s="37" t="s">
        <v>121</v>
      </c>
      <c r="C31" s="42" t="s">
        <v>832</v>
      </c>
      <c r="D31" s="31">
        <v>1</v>
      </c>
      <c r="E31" s="193"/>
      <c r="F31" s="21"/>
      <c r="G31"/>
    </row>
    <row r="32" spans="1:7" ht="12.75">
      <c r="A32" s="8" t="s">
        <v>840</v>
      </c>
      <c r="B32" s="37" t="s">
        <v>122</v>
      </c>
      <c r="C32" s="42" t="s">
        <v>832</v>
      </c>
      <c r="D32" s="31">
        <v>1</v>
      </c>
      <c r="E32" s="193"/>
      <c r="F32" s="21"/>
      <c r="G32"/>
    </row>
    <row r="33" spans="1:7" ht="12.75">
      <c r="A33" s="8" t="s">
        <v>841</v>
      </c>
      <c r="B33" s="37" t="s">
        <v>123</v>
      </c>
      <c r="C33" s="42" t="s">
        <v>832</v>
      </c>
      <c r="D33" s="31">
        <v>1</v>
      </c>
      <c r="E33" s="193"/>
      <c r="F33" s="21"/>
      <c r="G33"/>
    </row>
    <row r="34" spans="1:7" ht="12.75">
      <c r="A34" s="8" t="s">
        <v>842</v>
      </c>
      <c r="B34" s="37" t="s">
        <v>124</v>
      </c>
      <c r="C34" s="42" t="s">
        <v>832</v>
      </c>
      <c r="D34" s="31">
        <v>1</v>
      </c>
      <c r="E34" s="193"/>
      <c r="F34" s="21"/>
      <c r="G34"/>
    </row>
    <row r="35" spans="1:7" ht="12.75">
      <c r="A35" s="8" t="s">
        <v>125</v>
      </c>
      <c r="B35" s="100" t="s">
        <v>843</v>
      </c>
      <c r="C35" s="198" t="s">
        <v>524</v>
      </c>
      <c r="D35" s="31">
        <v>1</v>
      </c>
      <c r="E35" s="193"/>
      <c r="F35" s="21"/>
      <c r="G35"/>
    </row>
    <row r="36" spans="1:7" ht="12.75">
      <c r="A36" s="8">
        <v>2</v>
      </c>
      <c r="B36" s="37" t="s">
        <v>126</v>
      </c>
      <c r="C36" s="198" t="s">
        <v>524</v>
      </c>
      <c r="D36" s="31">
        <v>1</v>
      </c>
      <c r="E36" s="193"/>
      <c r="F36" s="21"/>
      <c r="G36"/>
    </row>
    <row r="37" spans="1:7" ht="12.75">
      <c r="A37" s="8">
        <v>3</v>
      </c>
      <c r="B37" s="107" t="s">
        <v>127</v>
      </c>
      <c r="C37" s="198" t="s">
        <v>524</v>
      </c>
      <c r="D37" s="31">
        <v>8</v>
      </c>
      <c r="E37" s="193"/>
      <c r="F37" s="21"/>
      <c r="G37"/>
    </row>
    <row r="38" spans="1:7" ht="12.75">
      <c r="A38" s="8">
        <v>4</v>
      </c>
      <c r="B38" s="96" t="s">
        <v>844</v>
      </c>
      <c r="C38" s="25" t="s">
        <v>524</v>
      </c>
      <c r="D38" s="31">
        <v>1</v>
      </c>
      <c r="E38" s="193"/>
      <c r="F38" s="21"/>
      <c r="G38"/>
    </row>
    <row r="39" spans="1:7" ht="12.75">
      <c r="A39" s="8">
        <v>5</v>
      </c>
      <c r="B39" s="95" t="s">
        <v>847</v>
      </c>
      <c r="C39" s="25" t="s">
        <v>832</v>
      </c>
      <c r="D39" s="31">
        <v>2</v>
      </c>
      <c r="E39" s="193"/>
      <c r="F39" s="21"/>
      <c r="G39"/>
    </row>
    <row r="40" spans="1:7" ht="12.75">
      <c r="A40" s="8">
        <v>6</v>
      </c>
      <c r="B40" s="96" t="s">
        <v>845</v>
      </c>
      <c r="C40" s="25" t="s">
        <v>832</v>
      </c>
      <c r="D40" s="31">
        <v>12</v>
      </c>
      <c r="E40" s="193"/>
      <c r="F40" s="21"/>
      <c r="G40"/>
    </row>
    <row r="41" spans="1:7" ht="15">
      <c r="A41" s="8">
        <v>7</v>
      </c>
      <c r="B41" s="199" t="s">
        <v>128</v>
      </c>
      <c r="C41" s="25" t="s">
        <v>524</v>
      </c>
      <c r="D41" s="31">
        <v>1</v>
      </c>
      <c r="E41" s="193"/>
      <c r="F41" s="21"/>
      <c r="G41"/>
    </row>
    <row r="42" spans="1:7" ht="12.75">
      <c r="A42" s="8">
        <v>8</v>
      </c>
      <c r="B42" s="81" t="s">
        <v>129</v>
      </c>
      <c r="C42" s="25" t="s">
        <v>524</v>
      </c>
      <c r="D42" s="31">
        <v>1</v>
      </c>
      <c r="E42" s="193"/>
      <c r="F42" s="21"/>
      <c r="G42"/>
    </row>
    <row r="43" spans="1:7" ht="12.75">
      <c r="A43" s="8">
        <v>9</v>
      </c>
      <c r="B43" s="81" t="s">
        <v>130</v>
      </c>
      <c r="C43" s="25" t="s">
        <v>524</v>
      </c>
      <c r="D43" s="31">
        <v>1</v>
      </c>
      <c r="E43" s="193"/>
      <c r="F43" s="21"/>
      <c r="G43"/>
    </row>
    <row r="44" spans="1:7" ht="12.75">
      <c r="A44" s="8">
        <v>10</v>
      </c>
      <c r="B44" s="81" t="s">
        <v>131</v>
      </c>
      <c r="C44" s="25" t="s">
        <v>524</v>
      </c>
      <c r="D44" s="31">
        <v>1</v>
      </c>
      <c r="E44" s="193"/>
      <c r="F44" s="21"/>
      <c r="G44"/>
    </row>
    <row r="45" spans="1:7" ht="12.75">
      <c r="A45" s="8">
        <v>11</v>
      </c>
      <c r="B45" s="81" t="s">
        <v>132</v>
      </c>
      <c r="C45" s="25" t="s">
        <v>524</v>
      </c>
      <c r="D45" s="31">
        <v>1</v>
      </c>
      <c r="E45" s="193"/>
      <c r="F45" s="21"/>
      <c r="G45"/>
    </row>
    <row r="46" spans="1:7" ht="12.75">
      <c r="A46" s="8">
        <v>12</v>
      </c>
      <c r="B46" s="93" t="s">
        <v>755</v>
      </c>
      <c r="C46" s="25" t="s">
        <v>832</v>
      </c>
      <c r="D46" s="31">
        <v>44</v>
      </c>
      <c r="E46" s="193"/>
      <c r="F46" s="21"/>
      <c r="G46"/>
    </row>
    <row r="47" spans="1:7" ht="12.75">
      <c r="A47" s="8">
        <v>13</v>
      </c>
      <c r="B47" s="93" t="s">
        <v>756</v>
      </c>
      <c r="C47" s="25" t="s">
        <v>832</v>
      </c>
      <c r="D47" s="31">
        <v>12</v>
      </c>
      <c r="E47" s="193"/>
      <c r="F47" s="21"/>
      <c r="G47"/>
    </row>
    <row r="48" spans="1:7" ht="12.75">
      <c r="A48" s="8">
        <v>14</v>
      </c>
      <c r="B48" s="93" t="s">
        <v>757</v>
      </c>
      <c r="C48" s="25" t="s">
        <v>832</v>
      </c>
      <c r="D48" s="31">
        <v>4</v>
      </c>
      <c r="E48" s="193"/>
      <c r="F48" s="11"/>
      <c r="G48"/>
    </row>
    <row r="49" spans="1:7" ht="12.75">
      <c r="A49" s="8">
        <v>15</v>
      </c>
      <c r="B49" s="93" t="s">
        <v>758</v>
      </c>
      <c r="C49" s="25" t="s">
        <v>832</v>
      </c>
      <c r="D49" s="31">
        <v>4</v>
      </c>
      <c r="E49" s="193"/>
      <c r="F49" s="11"/>
      <c r="G49"/>
    </row>
    <row r="50" spans="1:7" ht="12.75">
      <c r="A50" s="8">
        <v>16</v>
      </c>
      <c r="B50" s="93" t="s">
        <v>759</v>
      </c>
      <c r="C50" s="25" t="s">
        <v>832</v>
      </c>
      <c r="D50" s="31">
        <v>10</v>
      </c>
      <c r="E50" s="200"/>
      <c r="F50" s="11"/>
      <c r="G50"/>
    </row>
    <row r="51" spans="1:7" ht="12.75">
      <c r="A51" s="8">
        <v>17</v>
      </c>
      <c r="B51" s="93" t="s">
        <v>760</v>
      </c>
      <c r="C51" s="25" t="s">
        <v>832</v>
      </c>
      <c r="D51" s="31">
        <v>19</v>
      </c>
      <c r="E51" s="200"/>
      <c r="F51" s="11"/>
      <c r="G51"/>
    </row>
    <row r="52" spans="1:7" ht="12.75">
      <c r="A52" s="8">
        <v>18</v>
      </c>
      <c r="B52" s="95" t="s">
        <v>133</v>
      </c>
      <c r="C52" s="25" t="s">
        <v>832</v>
      </c>
      <c r="D52" s="31">
        <v>2</v>
      </c>
      <c r="E52" s="200"/>
      <c r="F52" s="11"/>
      <c r="G52"/>
    </row>
    <row r="53" spans="1:7" ht="12.75">
      <c r="A53" s="8">
        <v>19</v>
      </c>
      <c r="B53" s="93" t="s">
        <v>761</v>
      </c>
      <c r="C53" s="25" t="s">
        <v>832</v>
      </c>
      <c r="D53" s="31">
        <v>3</v>
      </c>
      <c r="E53" s="200"/>
      <c r="F53" s="11"/>
      <c r="G53"/>
    </row>
    <row r="54" spans="1:7" ht="12.75">
      <c r="A54" s="8">
        <v>20</v>
      </c>
      <c r="B54" s="93" t="s">
        <v>762</v>
      </c>
      <c r="C54" s="25" t="s">
        <v>832</v>
      </c>
      <c r="D54" s="31">
        <v>1</v>
      </c>
      <c r="E54" s="200"/>
      <c r="F54" s="11"/>
      <c r="G54"/>
    </row>
    <row r="55" spans="1:7" ht="12.75">
      <c r="A55" s="8">
        <v>21</v>
      </c>
      <c r="B55" s="93" t="s">
        <v>763</v>
      </c>
      <c r="C55" s="25" t="s">
        <v>832</v>
      </c>
      <c r="D55" s="31">
        <v>2</v>
      </c>
      <c r="E55" s="200"/>
      <c r="F55" s="11"/>
      <c r="G55"/>
    </row>
    <row r="56" spans="1:7" ht="12.75">
      <c r="A56" s="8">
        <v>22</v>
      </c>
      <c r="B56" s="95" t="s">
        <v>134</v>
      </c>
      <c r="C56" s="25" t="s">
        <v>832</v>
      </c>
      <c r="D56" s="31">
        <v>2</v>
      </c>
      <c r="E56" s="200"/>
      <c r="F56" s="11"/>
      <c r="G56"/>
    </row>
    <row r="57" spans="1:7" ht="12.75">
      <c r="A57" s="8">
        <v>23</v>
      </c>
      <c r="B57" s="93" t="s">
        <v>764</v>
      </c>
      <c r="C57" s="25" t="s">
        <v>832</v>
      </c>
      <c r="D57" s="31">
        <v>4</v>
      </c>
      <c r="E57" s="200"/>
      <c r="F57" s="11"/>
      <c r="G57"/>
    </row>
    <row r="58" spans="1:7" ht="12.75">
      <c r="A58" s="8">
        <v>24</v>
      </c>
      <c r="B58" s="95" t="s">
        <v>911</v>
      </c>
      <c r="C58" s="25" t="s">
        <v>832</v>
      </c>
      <c r="D58" s="31">
        <v>2</v>
      </c>
      <c r="E58" s="200"/>
      <c r="F58" s="11"/>
      <c r="G58"/>
    </row>
    <row r="59" spans="1:6" ht="12.75">
      <c r="A59" s="8">
        <v>25</v>
      </c>
      <c r="B59" s="93" t="s">
        <v>765</v>
      </c>
      <c r="C59" s="25" t="s">
        <v>832</v>
      </c>
      <c r="D59" s="31">
        <v>1</v>
      </c>
      <c r="E59" s="200"/>
      <c r="F59" s="11"/>
    </row>
    <row r="60" spans="1:6" ht="12.75">
      <c r="A60" s="8">
        <v>26</v>
      </c>
      <c r="B60" s="93" t="s">
        <v>135</v>
      </c>
      <c r="C60" s="25" t="s">
        <v>832</v>
      </c>
      <c r="D60" s="31">
        <v>1</v>
      </c>
      <c r="E60" s="200"/>
      <c r="F60" s="44"/>
    </row>
    <row r="61" spans="1:6" ht="12.75">
      <c r="A61" s="8">
        <v>27</v>
      </c>
      <c r="B61" s="95" t="s">
        <v>766</v>
      </c>
      <c r="C61" s="25" t="s">
        <v>832</v>
      </c>
      <c r="D61" s="31">
        <v>1</v>
      </c>
      <c r="E61" s="200"/>
      <c r="F61" s="37"/>
    </row>
    <row r="62" spans="1:6" ht="12.75" customHeight="1">
      <c r="A62" s="8">
        <v>28</v>
      </c>
      <c r="B62" s="95" t="s">
        <v>136</v>
      </c>
      <c r="C62" s="25" t="s">
        <v>832</v>
      </c>
      <c r="D62" s="31">
        <v>2</v>
      </c>
      <c r="E62" s="200"/>
      <c r="F62" s="37"/>
    </row>
    <row r="63" spans="1:6" ht="12.75" customHeight="1">
      <c r="A63" s="8">
        <v>29</v>
      </c>
      <c r="B63" s="95" t="s">
        <v>137</v>
      </c>
      <c r="C63" s="25" t="s">
        <v>832</v>
      </c>
      <c r="D63" s="31">
        <v>1</v>
      </c>
      <c r="E63" s="200"/>
      <c r="F63" s="37"/>
    </row>
    <row r="64" spans="1:6" ht="12.75">
      <c r="A64" s="8">
        <v>30</v>
      </c>
      <c r="B64" s="93" t="s">
        <v>767</v>
      </c>
      <c r="C64" s="25" t="s">
        <v>832</v>
      </c>
      <c r="D64" s="52">
        <v>2</v>
      </c>
      <c r="E64" s="256"/>
      <c r="F64" s="90"/>
    </row>
    <row r="65" spans="1:6" ht="12.75">
      <c r="A65" s="8">
        <v>31</v>
      </c>
      <c r="B65" s="93" t="s">
        <v>912</v>
      </c>
      <c r="C65" s="25" t="s">
        <v>832</v>
      </c>
      <c r="D65" s="31">
        <v>1</v>
      </c>
      <c r="E65" s="49"/>
      <c r="F65" s="37"/>
    </row>
    <row r="66" spans="1:6" ht="12.75">
      <c r="A66" s="8">
        <v>32</v>
      </c>
      <c r="B66" s="93" t="s">
        <v>768</v>
      </c>
      <c r="C66" s="25" t="s">
        <v>832</v>
      </c>
      <c r="D66" s="31">
        <v>2</v>
      </c>
      <c r="E66" s="49"/>
      <c r="F66" s="37"/>
    </row>
    <row r="67" spans="1:6" ht="12.75">
      <c r="A67" s="8">
        <v>33</v>
      </c>
      <c r="B67" s="93" t="s">
        <v>769</v>
      </c>
      <c r="C67" s="25" t="s">
        <v>832</v>
      </c>
      <c r="D67" s="31">
        <v>1</v>
      </c>
      <c r="E67" s="49"/>
      <c r="F67" s="37"/>
    </row>
    <row r="68" spans="1:6" ht="12.75">
      <c r="A68" s="8">
        <v>34</v>
      </c>
      <c r="B68" s="93" t="s">
        <v>770</v>
      </c>
      <c r="C68" s="25" t="s">
        <v>832</v>
      </c>
      <c r="D68" s="31">
        <v>1</v>
      </c>
      <c r="E68" s="49"/>
      <c r="F68" s="37"/>
    </row>
    <row r="69" spans="1:6" ht="12.75">
      <c r="A69" s="8">
        <v>35</v>
      </c>
      <c r="B69" s="95" t="s">
        <v>138</v>
      </c>
      <c r="C69" s="25" t="s">
        <v>832</v>
      </c>
      <c r="D69" s="31">
        <v>1</v>
      </c>
      <c r="E69" s="49"/>
      <c r="F69" s="37"/>
    </row>
    <row r="70" spans="1:6" ht="15">
      <c r="A70" s="8">
        <v>36</v>
      </c>
      <c r="B70" s="93" t="s">
        <v>771</v>
      </c>
      <c r="C70" s="25" t="s">
        <v>832</v>
      </c>
      <c r="D70" s="31">
        <v>18</v>
      </c>
      <c r="E70" s="49"/>
      <c r="F70" s="37"/>
    </row>
    <row r="71" spans="1:6" ht="15">
      <c r="A71" s="8">
        <v>37</v>
      </c>
      <c r="B71" s="93" t="s">
        <v>772</v>
      </c>
      <c r="C71" s="25" t="s">
        <v>832</v>
      </c>
      <c r="D71" s="31">
        <v>1</v>
      </c>
      <c r="E71" s="49"/>
      <c r="F71" s="37"/>
    </row>
    <row r="72" spans="1:6" ht="12.75">
      <c r="A72" s="8">
        <v>38</v>
      </c>
      <c r="B72" s="93" t="s">
        <v>773</v>
      </c>
      <c r="C72" s="25" t="s">
        <v>832</v>
      </c>
      <c r="D72" s="31">
        <v>15</v>
      </c>
      <c r="E72" s="49"/>
      <c r="F72" s="37"/>
    </row>
    <row r="73" spans="1:6" ht="12.75">
      <c r="A73" s="8">
        <v>39</v>
      </c>
      <c r="B73" s="93" t="s">
        <v>774</v>
      </c>
      <c r="C73" s="25" t="s">
        <v>832</v>
      </c>
      <c r="D73" s="31">
        <v>1</v>
      </c>
      <c r="E73" s="49"/>
      <c r="F73" s="37"/>
    </row>
    <row r="74" spans="1:6" ht="12.75">
      <c r="A74" s="8">
        <v>40</v>
      </c>
      <c r="B74" s="93" t="s">
        <v>775</v>
      </c>
      <c r="C74" s="25" t="s">
        <v>832</v>
      </c>
      <c r="D74" s="31">
        <v>21</v>
      </c>
      <c r="E74" s="49"/>
      <c r="F74" s="37"/>
    </row>
    <row r="75" spans="1:6" ht="12.75">
      <c r="A75" s="8">
        <v>41</v>
      </c>
      <c r="B75" s="95" t="s">
        <v>794</v>
      </c>
      <c r="C75" s="25" t="s">
        <v>832</v>
      </c>
      <c r="D75" s="31">
        <v>2</v>
      </c>
      <c r="E75" s="49"/>
      <c r="F75" s="37"/>
    </row>
    <row r="76" spans="1:6" ht="12.75">
      <c r="A76" s="8">
        <v>42</v>
      </c>
      <c r="B76" s="93" t="s">
        <v>776</v>
      </c>
      <c r="C76" s="25" t="s">
        <v>828</v>
      </c>
      <c r="D76" s="31">
        <v>4</v>
      </c>
      <c r="E76" s="49"/>
      <c r="F76" s="37"/>
    </row>
    <row r="77" spans="1:6" ht="12.75">
      <c r="A77" s="8">
        <v>43</v>
      </c>
      <c r="B77" s="93" t="s">
        <v>777</v>
      </c>
      <c r="C77" s="25" t="s">
        <v>828</v>
      </c>
      <c r="D77" s="31">
        <v>10</v>
      </c>
      <c r="E77" s="49"/>
      <c r="F77" s="37"/>
    </row>
    <row r="78" spans="1:6" ht="12.75">
      <c r="A78" s="8">
        <v>44</v>
      </c>
      <c r="B78" s="93" t="s">
        <v>778</v>
      </c>
      <c r="C78" s="25" t="s">
        <v>828</v>
      </c>
      <c r="D78" s="31">
        <v>6</v>
      </c>
      <c r="E78" s="49"/>
      <c r="F78" s="37"/>
    </row>
    <row r="79" spans="1:6" ht="12.75">
      <c r="A79" s="8">
        <v>45</v>
      </c>
      <c r="B79" s="93" t="s">
        <v>779</v>
      </c>
      <c r="C79" s="25" t="s">
        <v>828</v>
      </c>
      <c r="D79" s="31">
        <v>6</v>
      </c>
      <c r="E79" s="49"/>
      <c r="F79" s="37"/>
    </row>
    <row r="80" spans="1:6" ht="12.75">
      <c r="A80" s="8">
        <v>46</v>
      </c>
      <c r="B80" s="95" t="s">
        <v>139</v>
      </c>
      <c r="C80" s="25" t="s">
        <v>828</v>
      </c>
      <c r="D80" s="31">
        <v>10</v>
      </c>
      <c r="E80" s="49"/>
      <c r="F80" s="37"/>
    </row>
    <row r="81" spans="1:6" ht="12.75">
      <c r="A81" s="8">
        <v>47</v>
      </c>
      <c r="B81" s="95" t="s">
        <v>140</v>
      </c>
      <c r="C81" s="25" t="s">
        <v>828</v>
      </c>
      <c r="D81" s="31">
        <v>10</v>
      </c>
      <c r="E81" s="49"/>
      <c r="F81" s="37"/>
    </row>
    <row r="82" spans="1:6" ht="12.75">
      <c r="A82" s="8">
        <v>48</v>
      </c>
      <c r="B82" s="95" t="s">
        <v>141</v>
      </c>
      <c r="C82" s="25" t="s">
        <v>828</v>
      </c>
      <c r="D82" s="31">
        <v>30</v>
      </c>
      <c r="E82" s="49"/>
      <c r="F82" s="37"/>
    </row>
    <row r="83" spans="1:6" ht="12.75">
      <c r="A83" s="8">
        <v>49</v>
      </c>
      <c r="B83" s="95" t="s">
        <v>142</v>
      </c>
      <c r="C83" s="25" t="s">
        <v>828</v>
      </c>
      <c r="D83" s="31">
        <v>180</v>
      </c>
      <c r="E83" s="49"/>
      <c r="F83" s="37"/>
    </row>
    <row r="84" spans="1:6" ht="12.75">
      <c r="A84" s="8">
        <v>50</v>
      </c>
      <c r="B84" s="95" t="s">
        <v>780</v>
      </c>
      <c r="C84" s="25" t="s">
        <v>524</v>
      </c>
      <c r="D84" s="31">
        <v>17</v>
      </c>
      <c r="E84" s="49"/>
      <c r="F84" s="37"/>
    </row>
    <row r="85" spans="1:6" ht="12.75">
      <c r="A85" s="8">
        <v>51</v>
      </c>
      <c r="B85" s="95" t="s">
        <v>781</v>
      </c>
      <c r="C85" s="25" t="s">
        <v>524</v>
      </c>
      <c r="D85" s="31">
        <v>14</v>
      </c>
      <c r="E85" s="49"/>
      <c r="F85" s="37"/>
    </row>
    <row r="86" spans="1:6" ht="12.75">
      <c r="A86" s="8">
        <v>52</v>
      </c>
      <c r="B86" s="95" t="s">
        <v>782</v>
      </c>
      <c r="C86" s="25" t="s">
        <v>524</v>
      </c>
      <c r="D86" s="31">
        <v>16</v>
      </c>
      <c r="E86" s="49"/>
      <c r="F86" s="37"/>
    </row>
    <row r="87" spans="1:6" ht="12.75">
      <c r="A87" s="8">
        <v>53</v>
      </c>
      <c r="B87" s="95" t="s">
        <v>783</v>
      </c>
      <c r="C87" s="25" t="s">
        <v>524</v>
      </c>
      <c r="D87" s="31">
        <v>5</v>
      </c>
      <c r="E87" s="49"/>
      <c r="F87" s="37"/>
    </row>
    <row r="88" spans="1:6" ht="12.75">
      <c r="A88" s="8">
        <v>54</v>
      </c>
      <c r="B88" s="95" t="s">
        <v>784</v>
      </c>
      <c r="C88" s="25" t="s">
        <v>832</v>
      </c>
      <c r="D88" s="31">
        <v>4</v>
      </c>
      <c r="E88" s="49"/>
      <c r="F88" s="37"/>
    </row>
    <row r="89" spans="1:6" ht="12.75">
      <c r="A89" s="8">
        <v>55</v>
      </c>
      <c r="B89" s="95" t="s">
        <v>785</v>
      </c>
      <c r="C89" s="25" t="s">
        <v>832</v>
      </c>
      <c r="D89" s="31">
        <v>2</v>
      </c>
      <c r="E89" s="49"/>
      <c r="F89" s="37"/>
    </row>
    <row r="90" spans="1:6" ht="12.75">
      <c r="A90" s="8">
        <v>56</v>
      </c>
      <c r="B90" s="95" t="s">
        <v>786</v>
      </c>
      <c r="C90" s="25" t="s">
        <v>828</v>
      </c>
      <c r="D90" s="31">
        <v>60</v>
      </c>
      <c r="E90" s="49"/>
      <c r="F90" s="37"/>
    </row>
    <row r="91" spans="1:6" ht="12.75">
      <c r="A91" s="8">
        <v>57</v>
      </c>
      <c r="B91" s="95" t="s">
        <v>143</v>
      </c>
      <c r="C91" s="25" t="s">
        <v>828</v>
      </c>
      <c r="D91" s="31">
        <v>16</v>
      </c>
      <c r="E91" s="49"/>
      <c r="F91" s="37"/>
    </row>
    <row r="92" spans="1:6" ht="12.75">
      <c r="A92" s="8">
        <v>58</v>
      </c>
      <c r="B92" s="95" t="s">
        <v>144</v>
      </c>
      <c r="C92" s="25" t="s">
        <v>828</v>
      </c>
      <c r="D92" s="31">
        <v>30</v>
      </c>
      <c r="E92" s="49"/>
      <c r="F92" s="37"/>
    </row>
    <row r="93" spans="1:6" ht="12.75">
      <c r="A93" s="8">
        <v>59</v>
      </c>
      <c r="B93" s="95" t="s">
        <v>145</v>
      </c>
      <c r="C93" s="25" t="s">
        <v>828</v>
      </c>
      <c r="D93" s="31">
        <v>6</v>
      </c>
      <c r="E93" s="49"/>
      <c r="F93" s="37"/>
    </row>
    <row r="94" spans="1:6" ht="12.75">
      <c r="A94" s="8">
        <v>60</v>
      </c>
      <c r="B94" s="95" t="s">
        <v>146</v>
      </c>
      <c r="C94" s="25" t="s">
        <v>828</v>
      </c>
      <c r="D94" s="31">
        <v>160</v>
      </c>
      <c r="E94" s="49"/>
      <c r="F94" s="37"/>
    </row>
    <row r="95" spans="1:6" ht="12.75">
      <c r="A95" s="8">
        <v>61</v>
      </c>
      <c r="B95" s="95" t="s">
        <v>913</v>
      </c>
      <c r="C95" s="25" t="s">
        <v>828</v>
      </c>
      <c r="D95" s="31">
        <v>10</v>
      </c>
      <c r="E95" s="49"/>
      <c r="F95" s="37"/>
    </row>
    <row r="96" spans="1:6" ht="12.75">
      <c r="A96" s="8">
        <v>62</v>
      </c>
      <c r="B96" s="97" t="s">
        <v>787</v>
      </c>
      <c r="C96" s="25" t="s">
        <v>513</v>
      </c>
      <c r="D96" s="31">
        <v>10</v>
      </c>
      <c r="E96" s="49"/>
      <c r="F96" s="37"/>
    </row>
    <row r="97" spans="1:6" ht="12.75">
      <c r="A97" s="35">
        <v>63</v>
      </c>
      <c r="B97" s="257" t="s">
        <v>788</v>
      </c>
      <c r="C97" s="123" t="s">
        <v>789</v>
      </c>
      <c r="D97" s="52">
        <v>10</v>
      </c>
      <c r="E97" s="258"/>
      <c r="F97" s="90"/>
    </row>
    <row r="98" spans="1:6" ht="12.75">
      <c r="A98" s="53">
        <v>64</v>
      </c>
      <c r="B98" s="48" t="s">
        <v>790</v>
      </c>
      <c r="C98" s="49" t="s">
        <v>524</v>
      </c>
      <c r="D98" s="31">
        <v>1</v>
      </c>
      <c r="E98" s="49"/>
      <c r="F98" s="37"/>
    </row>
    <row r="99" spans="1:6" ht="12.75">
      <c r="A99" s="53">
        <v>65</v>
      </c>
      <c r="B99" s="48" t="s">
        <v>791</v>
      </c>
      <c r="C99" s="49" t="s">
        <v>524</v>
      </c>
      <c r="D99" s="31">
        <v>1</v>
      </c>
      <c r="E99" s="49"/>
      <c r="F99" s="37"/>
    </row>
    <row r="100" spans="1:6" ht="12.75">
      <c r="A100" s="53">
        <v>66</v>
      </c>
      <c r="B100" s="48" t="s">
        <v>792</v>
      </c>
      <c r="C100" s="49" t="s">
        <v>947</v>
      </c>
      <c r="D100" s="31">
        <v>72</v>
      </c>
      <c r="E100" s="49"/>
      <c r="F100" s="37"/>
    </row>
    <row r="103" ht="12.75">
      <c r="B103" s="262" t="s">
        <v>505</v>
      </c>
    </row>
    <row r="104" spans="1:6" ht="53.25" customHeight="1">
      <c r="A104" s="1">
        <v>1</v>
      </c>
      <c r="B104" s="269" t="s">
        <v>504</v>
      </c>
      <c r="C104" s="269"/>
      <c r="D104" s="269"/>
      <c r="E104" s="269"/>
      <c r="F104" s="269"/>
    </row>
    <row r="105" spans="1:6" ht="53.25" customHeight="1">
      <c r="A105" s="1">
        <v>2</v>
      </c>
      <c r="B105" s="268" t="s">
        <v>652</v>
      </c>
      <c r="C105" s="268"/>
      <c r="D105" s="268"/>
      <c r="E105" s="268"/>
      <c r="F105" s="268"/>
    </row>
    <row r="107" ht="12.75">
      <c r="B107" s="1" t="s">
        <v>1026</v>
      </c>
    </row>
    <row r="108" ht="12.75">
      <c r="B108" s="1" t="s">
        <v>1031</v>
      </c>
    </row>
  </sheetData>
  <sheetProtection/>
  <mergeCells count="10">
    <mergeCell ref="B105:F105"/>
    <mergeCell ref="B104:F104"/>
    <mergeCell ref="A1:F1"/>
    <mergeCell ref="A2:F2"/>
    <mergeCell ref="A10:A11"/>
    <mergeCell ref="B10:B11"/>
    <mergeCell ref="C10:C11"/>
    <mergeCell ref="D10:D11"/>
    <mergeCell ref="E10:E11"/>
    <mergeCell ref="F10:F11"/>
  </mergeCells>
  <printOptions/>
  <pageMargins left="0.4597222222222222" right="0.6" top="0.7298611111111111" bottom="0.3597222222222222"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G46"/>
  <sheetViews>
    <sheetView zoomScalePageLayoutView="0" workbookViewId="0" topLeftCell="A1">
      <selection activeCell="H13" sqref="H13"/>
    </sheetView>
  </sheetViews>
  <sheetFormatPr defaultColWidth="9.140625" defaultRowHeight="12.75"/>
  <cols>
    <col min="1" max="1" width="4.28125" style="1" customWidth="1"/>
    <col min="2" max="2" width="45.8515625" style="1" customWidth="1"/>
    <col min="3" max="3" width="9.421875" style="1" customWidth="1"/>
    <col min="4" max="4" width="9.140625" style="2" customWidth="1"/>
    <col min="5" max="16384" width="9.140625" style="1" customWidth="1"/>
  </cols>
  <sheetData>
    <row r="1" spans="1:6" ht="12.75">
      <c r="A1" s="270" t="s">
        <v>880</v>
      </c>
      <c r="B1" s="270"/>
      <c r="C1" s="270"/>
      <c r="D1" s="270"/>
      <c r="E1" s="270"/>
      <c r="F1" s="270"/>
    </row>
    <row r="2" spans="1:6" ht="12.75">
      <c r="A2" s="271" t="s">
        <v>147</v>
      </c>
      <c r="B2" s="271"/>
      <c r="C2" s="271"/>
      <c r="D2" s="271"/>
      <c r="E2" s="271"/>
      <c r="F2" s="271"/>
    </row>
    <row r="4" spans="2:6" ht="12" customHeight="1">
      <c r="B4" s="30" t="s">
        <v>535</v>
      </c>
      <c r="C4" s="39"/>
      <c r="D4" s="39"/>
      <c r="E4" s="39"/>
      <c r="F4" s="39"/>
    </row>
    <row r="5" ht="12.75">
      <c r="B5" s="29" t="s">
        <v>536</v>
      </c>
    </row>
    <row r="6" ht="12.75">
      <c r="B6" s="29" t="s">
        <v>537</v>
      </c>
    </row>
    <row r="7" ht="12.75">
      <c r="B7" s="29" t="s">
        <v>1337</v>
      </c>
    </row>
    <row r="10" spans="1:6" ht="13.5" customHeight="1">
      <c r="A10" s="272" t="s">
        <v>822</v>
      </c>
      <c r="B10" s="272" t="s">
        <v>823</v>
      </c>
      <c r="C10" s="272" t="s">
        <v>824</v>
      </c>
      <c r="D10" s="272" t="s">
        <v>825</v>
      </c>
      <c r="E10" s="272" t="s">
        <v>826</v>
      </c>
      <c r="F10" s="272" t="s">
        <v>827</v>
      </c>
    </row>
    <row r="11" spans="1:6" ht="54.75" customHeight="1">
      <c r="A11" s="272"/>
      <c r="B11" s="272"/>
      <c r="C11" s="272"/>
      <c r="D11" s="272"/>
      <c r="E11" s="272"/>
      <c r="F11" s="272"/>
    </row>
    <row r="12" spans="1:7" ht="12.75">
      <c r="A12" s="53"/>
      <c r="B12" s="201" t="s">
        <v>148</v>
      </c>
      <c r="C12" s="32"/>
      <c r="D12" s="32"/>
      <c r="E12" s="11"/>
      <c r="F12" s="11"/>
      <c r="G12"/>
    </row>
    <row r="13" spans="1:7" ht="26.25" customHeight="1">
      <c r="A13" s="53">
        <v>1</v>
      </c>
      <c r="B13" s="202" t="s">
        <v>149</v>
      </c>
      <c r="C13" s="203" t="s">
        <v>934</v>
      </c>
      <c r="D13" s="203">
        <v>2</v>
      </c>
      <c r="E13" s="11"/>
      <c r="F13" s="21"/>
      <c r="G13"/>
    </row>
    <row r="14" spans="1:7" ht="12.75" customHeight="1">
      <c r="A14" s="53">
        <v>2</v>
      </c>
      <c r="B14" s="202" t="s">
        <v>150</v>
      </c>
      <c r="C14" s="203" t="s">
        <v>934</v>
      </c>
      <c r="D14" s="203">
        <v>2</v>
      </c>
      <c r="E14" s="11"/>
      <c r="F14" s="21"/>
      <c r="G14"/>
    </row>
    <row r="15" spans="1:7" ht="12.75" customHeight="1">
      <c r="A15" s="53">
        <v>3</v>
      </c>
      <c r="B15" s="202" t="s">
        <v>151</v>
      </c>
      <c r="C15" s="203" t="s">
        <v>934</v>
      </c>
      <c r="D15" s="203">
        <v>2</v>
      </c>
      <c r="E15" s="11"/>
      <c r="F15" s="21"/>
      <c r="G15"/>
    </row>
    <row r="16" spans="1:7" ht="12.75" customHeight="1">
      <c r="A16" s="53">
        <v>4</v>
      </c>
      <c r="B16" s="202" t="s">
        <v>152</v>
      </c>
      <c r="C16" s="203" t="s">
        <v>934</v>
      </c>
      <c r="D16" s="203">
        <v>14</v>
      </c>
      <c r="E16" s="11"/>
      <c r="F16" s="21"/>
      <c r="G16"/>
    </row>
    <row r="17" spans="1:7" ht="12.75" customHeight="1">
      <c r="A17" s="53">
        <v>5</v>
      </c>
      <c r="B17" s="202" t="s">
        <v>153</v>
      </c>
      <c r="C17" s="203" t="s">
        <v>934</v>
      </c>
      <c r="D17" s="203">
        <v>10</v>
      </c>
      <c r="E17" s="11"/>
      <c r="F17" s="21"/>
      <c r="G17"/>
    </row>
    <row r="18" spans="1:7" ht="12.75" customHeight="1">
      <c r="A18" s="53">
        <v>6</v>
      </c>
      <c r="B18" s="202" t="s">
        <v>154</v>
      </c>
      <c r="C18" s="203" t="s">
        <v>934</v>
      </c>
      <c r="D18" s="203">
        <v>5</v>
      </c>
      <c r="E18" s="11"/>
      <c r="F18" s="21"/>
      <c r="G18"/>
    </row>
    <row r="19" spans="1:7" ht="12.75" customHeight="1">
      <c r="A19" s="53">
        <v>7</v>
      </c>
      <c r="B19" s="202" t="s">
        <v>155</v>
      </c>
      <c r="C19" s="203" t="s">
        <v>934</v>
      </c>
      <c r="D19" s="203">
        <v>2</v>
      </c>
      <c r="E19" s="11"/>
      <c r="F19" s="21"/>
      <c r="G19"/>
    </row>
    <row r="20" spans="1:7" ht="12.75">
      <c r="A20" s="53">
        <v>8</v>
      </c>
      <c r="B20" s="202" t="s">
        <v>156</v>
      </c>
      <c r="C20" s="203" t="s">
        <v>515</v>
      </c>
      <c r="D20" s="203">
        <v>4</v>
      </c>
      <c r="E20" s="11"/>
      <c r="F20" s="21"/>
      <c r="G20"/>
    </row>
    <row r="21" spans="1:7" ht="12.75">
      <c r="A21" s="53">
        <v>9</v>
      </c>
      <c r="B21" s="202" t="s">
        <v>157</v>
      </c>
      <c r="C21" s="203" t="s">
        <v>789</v>
      </c>
      <c r="D21" s="203">
        <v>150</v>
      </c>
      <c r="E21" s="11"/>
      <c r="F21" s="21"/>
      <c r="G21"/>
    </row>
    <row r="22" spans="1:7" ht="12.75">
      <c r="A22" s="53">
        <v>10</v>
      </c>
      <c r="B22" s="202" t="s">
        <v>158</v>
      </c>
      <c r="C22" s="203" t="s">
        <v>934</v>
      </c>
      <c r="D22" s="203">
        <v>1</v>
      </c>
      <c r="E22" s="11"/>
      <c r="F22" s="21"/>
      <c r="G22"/>
    </row>
    <row r="23" spans="1:7" ht="12.75">
      <c r="A23" s="53">
        <v>11</v>
      </c>
      <c r="B23" s="204" t="s">
        <v>159</v>
      </c>
      <c r="C23" s="203" t="s">
        <v>934</v>
      </c>
      <c r="D23" s="203">
        <v>1</v>
      </c>
      <c r="E23" s="11"/>
      <c r="F23" s="21"/>
      <c r="G23"/>
    </row>
    <row r="24" spans="1:7" ht="12.75">
      <c r="A24" s="53">
        <v>12</v>
      </c>
      <c r="B24" s="202" t="s">
        <v>160</v>
      </c>
      <c r="C24" s="203" t="s">
        <v>161</v>
      </c>
      <c r="D24" s="203">
        <v>2</v>
      </c>
      <c r="E24" s="11"/>
      <c r="F24" s="21"/>
      <c r="G24"/>
    </row>
    <row r="25" spans="1:7" ht="12.75">
      <c r="A25" s="53">
        <v>13</v>
      </c>
      <c r="B25" s="202" t="s">
        <v>162</v>
      </c>
      <c r="C25" s="205" t="s">
        <v>934</v>
      </c>
      <c r="D25" s="203">
        <v>1</v>
      </c>
      <c r="E25" s="11"/>
      <c r="F25" s="21"/>
      <c r="G25"/>
    </row>
    <row r="26" spans="1:7" ht="12.75">
      <c r="A26" s="53">
        <v>14</v>
      </c>
      <c r="B26" s="202" t="s">
        <v>163</v>
      </c>
      <c r="C26" s="203" t="s">
        <v>161</v>
      </c>
      <c r="D26" s="206">
        <v>1</v>
      </c>
      <c r="E26" s="11"/>
      <c r="F26" s="21"/>
      <c r="G26"/>
    </row>
    <row r="27" spans="1:7" ht="25.5">
      <c r="A27" s="53">
        <v>15</v>
      </c>
      <c r="B27" s="207" t="s">
        <v>164</v>
      </c>
      <c r="C27" s="58" t="s">
        <v>934</v>
      </c>
      <c r="D27" s="61">
        <v>1</v>
      </c>
      <c r="E27" s="11"/>
      <c r="F27" s="21"/>
      <c r="G27"/>
    </row>
    <row r="28" spans="1:7" ht="12.75">
      <c r="A28" s="53">
        <v>16</v>
      </c>
      <c r="B28" s="202" t="s">
        <v>165</v>
      </c>
      <c r="C28" s="203" t="s">
        <v>828</v>
      </c>
      <c r="D28" s="203">
        <v>1</v>
      </c>
      <c r="E28" s="11"/>
      <c r="F28" s="21"/>
      <c r="G28"/>
    </row>
    <row r="29" spans="1:7" ht="12.75">
      <c r="A29" s="53">
        <v>17</v>
      </c>
      <c r="B29" s="202" t="s">
        <v>166</v>
      </c>
      <c r="C29" s="203" t="s">
        <v>934</v>
      </c>
      <c r="D29" s="203">
        <v>4</v>
      </c>
      <c r="E29" s="11"/>
      <c r="F29" s="21"/>
      <c r="G29"/>
    </row>
    <row r="30" spans="1:7" ht="12.75">
      <c r="A30" s="53">
        <v>18</v>
      </c>
      <c r="B30" s="202" t="s">
        <v>167</v>
      </c>
      <c r="C30" s="203" t="s">
        <v>161</v>
      </c>
      <c r="D30" s="203">
        <v>1</v>
      </c>
      <c r="E30" s="11"/>
      <c r="F30" s="21"/>
      <c r="G30"/>
    </row>
    <row r="31" spans="1:7" ht="12.75">
      <c r="A31" s="53">
        <v>19</v>
      </c>
      <c r="B31" s="48" t="s">
        <v>168</v>
      </c>
      <c r="C31" s="203" t="s">
        <v>934</v>
      </c>
      <c r="D31" s="49">
        <v>3</v>
      </c>
      <c r="E31" s="11"/>
      <c r="F31" s="21"/>
      <c r="G31"/>
    </row>
    <row r="32" spans="1:7" ht="12.75">
      <c r="A32" s="53">
        <v>20</v>
      </c>
      <c r="B32" s="48" t="s">
        <v>169</v>
      </c>
      <c r="C32" s="203" t="s">
        <v>934</v>
      </c>
      <c r="D32" s="49">
        <v>4</v>
      </c>
      <c r="E32" s="11"/>
      <c r="F32" s="21"/>
      <c r="G32"/>
    </row>
    <row r="33" spans="1:7" ht="12.75">
      <c r="A33" s="53">
        <v>21</v>
      </c>
      <c r="B33" s="202" t="s">
        <v>170</v>
      </c>
      <c r="C33" s="208" t="s">
        <v>934</v>
      </c>
      <c r="D33" s="203">
        <v>1</v>
      </c>
      <c r="E33" s="11"/>
      <c r="F33" s="21"/>
      <c r="G33"/>
    </row>
    <row r="34" spans="1:7" ht="12.75">
      <c r="A34" s="53">
        <v>22</v>
      </c>
      <c r="B34" s="202" t="s">
        <v>171</v>
      </c>
      <c r="C34" s="46" t="s">
        <v>934</v>
      </c>
      <c r="D34" s="46">
        <v>2</v>
      </c>
      <c r="E34" s="11"/>
      <c r="F34" s="21"/>
      <c r="G34"/>
    </row>
    <row r="35" spans="1:7" ht="12.75">
      <c r="A35" s="53">
        <v>23</v>
      </c>
      <c r="B35" s="202" t="s">
        <v>172</v>
      </c>
      <c r="C35" s="208" t="s">
        <v>161</v>
      </c>
      <c r="D35" s="203">
        <v>1</v>
      </c>
      <c r="E35" s="11"/>
      <c r="F35" s="21"/>
      <c r="G35"/>
    </row>
    <row r="36" spans="1:7" ht="12.75">
      <c r="A36" s="53">
        <v>24</v>
      </c>
      <c r="B36" s="202" t="s">
        <v>173</v>
      </c>
      <c r="C36" s="208" t="s">
        <v>161</v>
      </c>
      <c r="D36" s="203">
        <v>1</v>
      </c>
      <c r="E36" s="11"/>
      <c r="F36" s="21"/>
      <c r="G36"/>
    </row>
    <row r="37" spans="1:7" ht="12.75">
      <c r="A37" s="53">
        <v>25</v>
      </c>
      <c r="B37" s="202" t="s">
        <v>174</v>
      </c>
      <c r="C37" s="208" t="s">
        <v>161</v>
      </c>
      <c r="D37" s="46">
        <v>1</v>
      </c>
      <c r="E37" s="11"/>
      <c r="F37" s="21"/>
      <c r="G37"/>
    </row>
    <row r="38" spans="1:7" ht="12.75">
      <c r="A38" s="53">
        <v>26</v>
      </c>
      <c r="B38" s="202" t="s">
        <v>175</v>
      </c>
      <c r="C38" s="208" t="s">
        <v>161</v>
      </c>
      <c r="D38" s="203">
        <v>1</v>
      </c>
      <c r="E38" s="11"/>
      <c r="F38" s="21"/>
      <c r="G38"/>
    </row>
    <row r="39" spans="1:7" ht="12.75">
      <c r="A39" s="53">
        <v>27</v>
      </c>
      <c r="B39" s="202" t="s">
        <v>519</v>
      </c>
      <c r="C39" s="208" t="s">
        <v>524</v>
      </c>
      <c r="D39" s="203">
        <v>1</v>
      </c>
      <c r="E39" s="11"/>
      <c r="F39" s="21"/>
      <c r="G39"/>
    </row>
    <row r="41" ht="12.75">
      <c r="B41" s="262" t="s">
        <v>505</v>
      </c>
    </row>
    <row r="42" spans="1:6" ht="51.75" customHeight="1">
      <c r="A42" s="1">
        <v>1</v>
      </c>
      <c r="B42" s="269" t="s">
        <v>504</v>
      </c>
      <c r="C42" s="269"/>
      <c r="D42" s="269"/>
      <c r="E42" s="269"/>
      <c r="F42" s="269"/>
    </row>
    <row r="43" spans="1:6" ht="51.75" customHeight="1">
      <c r="A43" s="1">
        <v>2</v>
      </c>
      <c r="B43" s="268" t="s">
        <v>652</v>
      </c>
      <c r="C43" s="268"/>
      <c r="D43" s="268"/>
      <c r="E43" s="268"/>
      <c r="F43" s="268"/>
    </row>
    <row r="45" ht="12.75">
      <c r="B45" s="1" t="s">
        <v>1026</v>
      </c>
    </row>
    <row r="46" ht="12.75">
      <c r="B46" s="1" t="s">
        <v>1032</v>
      </c>
    </row>
  </sheetData>
  <sheetProtection/>
  <mergeCells count="10">
    <mergeCell ref="B43:F43"/>
    <mergeCell ref="B42:F42"/>
    <mergeCell ref="A1:F1"/>
    <mergeCell ref="A2:F2"/>
    <mergeCell ref="A10:A11"/>
    <mergeCell ref="B10:B11"/>
    <mergeCell ref="C10:C11"/>
    <mergeCell ref="D10:D11"/>
    <mergeCell ref="E10:E11"/>
    <mergeCell ref="F10:F1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7"/>
  <sheetViews>
    <sheetView zoomScalePageLayoutView="0" workbookViewId="0" topLeftCell="A1">
      <selection activeCell="J19" sqref="J19"/>
    </sheetView>
  </sheetViews>
  <sheetFormatPr defaultColWidth="9.140625" defaultRowHeight="12.75"/>
  <cols>
    <col min="1" max="1" width="4.28125" style="1" customWidth="1"/>
    <col min="2" max="2" width="51.57421875" style="1" customWidth="1"/>
    <col min="3" max="3" width="9.421875" style="1" customWidth="1"/>
    <col min="4" max="4" width="9.140625" style="2" customWidth="1"/>
    <col min="5" max="16384" width="9.140625" style="1" customWidth="1"/>
  </cols>
  <sheetData>
    <row r="1" spans="1:6" ht="12.75">
      <c r="A1" s="270" t="s">
        <v>793</v>
      </c>
      <c r="B1" s="270"/>
      <c r="C1" s="270"/>
      <c r="D1" s="270"/>
      <c r="E1" s="270"/>
      <c r="F1" s="270"/>
    </row>
    <row r="2" spans="1:6" ht="12.75">
      <c r="A2" s="271" t="s">
        <v>176</v>
      </c>
      <c r="B2" s="271"/>
      <c r="C2" s="271"/>
      <c r="D2" s="271"/>
      <c r="E2" s="271"/>
      <c r="F2" s="271"/>
    </row>
    <row r="4" spans="2:6" ht="12" customHeight="1">
      <c r="B4" s="30" t="s">
        <v>535</v>
      </c>
      <c r="C4" s="39"/>
      <c r="D4" s="39"/>
      <c r="E4" s="39"/>
      <c r="F4" s="39"/>
    </row>
    <row r="5" ht="12.75">
      <c r="B5" s="29" t="s">
        <v>536</v>
      </c>
    </row>
    <row r="6" ht="12.75">
      <c r="B6" s="29" t="s">
        <v>537</v>
      </c>
    </row>
    <row r="7" ht="12.75">
      <c r="B7" s="29" t="s">
        <v>1337</v>
      </c>
    </row>
    <row r="10" spans="1:6" ht="13.5" customHeight="1">
      <c r="A10" s="272" t="s">
        <v>822</v>
      </c>
      <c r="B10" s="272" t="s">
        <v>823</v>
      </c>
      <c r="C10" s="272" t="s">
        <v>824</v>
      </c>
      <c r="D10" s="272" t="s">
        <v>825</v>
      </c>
      <c r="E10" s="272" t="s">
        <v>826</v>
      </c>
      <c r="F10" s="272" t="s">
        <v>827</v>
      </c>
    </row>
    <row r="11" spans="1:6" ht="54.75" customHeight="1">
      <c r="A11" s="272"/>
      <c r="B11" s="272"/>
      <c r="C11" s="272"/>
      <c r="D11" s="272"/>
      <c r="E11" s="272"/>
      <c r="F11" s="272"/>
    </row>
    <row r="12" spans="1:6" ht="13.5" customHeight="1">
      <c r="A12" s="264"/>
      <c r="B12" s="264" t="s">
        <v>590</v>
      </c>
      <c r="C12" s="264"/>
      <c r="D12" s="264"/>
      <c r="E12" s="4"/>
      <c r="F12" s="4"/>
    </row>
    <row r="13" spans="1:7" ht="12.75">
      <c r="A13" s="53">
        <v>1</v>
      </c>
      <c r="B13" s="202" t="s">
        <v>177</v>
      </c>
      <c r="C13" s="209" t="s">
        <v>934</v>
      </c>
      <c r="D13" s="209">
        <v>1</v>
      </c>
      <c r="E13" s="11"/>
      <c r="F13" s="11"/>
      <c r="G13"/>
    </row>
    <row r="14" spans="1:7" ht="12.75" customHeight="1">
      <c r="A14" s="53"/>
      <c r="B14" s="202" t="s">
        <v>178</v>
      </c>
      <c r="C14" s="209"/>
      <c r="D14" s="209"/>
      <c r="E14" s="11"/>
      <c r="F14" s="21"/>
      <c r="G14"/>
    </row>
    <row r="15" spans="1:7" ht="12.75" customHeight="1">
      <c r="A15" s="53"/>
      <c r="B15" s="202" t="s">
        <v>179</v>
      </c>
      <c r="C15" s="209"/>
      <c r="D15" s="209"/>
      <c r="E15" s="11"/>
      <c r="F15" s="21"/>
      <c r="G15"/>
    </row>
    <row r="16" spans="1:7" ht="12.75" customHeight="1">
      <c r="A16" s="53"/>
      <c r="B16" s="202" t="s">
        <v>180</v>
      </c>
      <c r="C16" s="209"/>
      <c r="D16" s="209"/>
      <c r="E16" s="11"/>
      <c r="F16" s="21"/>
      <c r="G16"/>
    </row>
    <row r="17" spans="1:7" ht="12.75" customHeight="1">
      <c r="A17" s="53"/>
      <c r="B17" s="202" t="s">
        <v>181</v>
      </c>
      <c r="C17" s="209"/>
      <c r="D17" s="209"/>
      <c r="E17" s="11"/>
      <c r="F17" s="21"/>
      <c r="G17"/>
    </row>
    <row r="18" spans="1:7" ht="12.75" customHeight="1">
      <c r="A18" s="53">
        <v>2</v>
      </c>
      <c r="B18" s="202" t="s">
        <v>182</v>
      </c>
      <c r="C18" s="209" t="s">
        <v>934</v>
      </c>
      <c r="D18" s="209">
        <v>1</v>
      </c>
      <c r="E18" s="11"/>
      <c r="F18" s="21"/>
      <c r="G18"/>
    </row>
    <row r="19" spans="1:7" ht="12.75" customHeight="1">
      <c r="A19" s="53">
        <v>3</v>
      </c>
      <c r="B19" s="210" t="s">
        <v>183</v>
      </c>
      <c r="C19" s="209" t="s">
        <v>789</v>
      </c>
      <c r="D19" s="211">
        <v>475</v>
      </c>
      <c r="E19" s="11"/>
      <c r="F19" s="21"/>
      <c r="G19"/>
    </row>
    <row r="20" spans="1:7" ht="12.75" customHeight="1">
      <c r="A20" s="53">
        <v>4</v>
      </c>
      <c r="B20" s="55" t="s">
        <v>184</v>
      </c>
      <c r="C20" s="209" t="s">
        <v>934</v>
      </c>
      <c r="D20" s="209">
        <v>1</v>
      </c>
      <c r="E20" s="11"/>
      <c r="F20" s="21"/>
      <c r="G20"/>
    </row>
    <row r="21" spans="1:7" ht="18" customHeight="1">
      <c r="A21" s="53">
        <v>5</v>
      </c>
      <c r="B21" s="210" t="s">
        <v>185</v>
      </c>
      <c r="C21" s="209" t="s">
        <v>934</v>
      </c>
      <c r="D21" s="209">
        <v>1</v>
      </c>
      <c r="E21" s="11"/>
      <c r="F21" s="21"/>
      <c r="G21"/>
    </row>
    <row r="22" spans="1:7" ht="12.75">
      <c r="A22" s="53">
        <v>6</v>
      </c>
      <c r="B22" s="210" t="s">
        <v>186</v>
      </c>
      <c r="C22" s="209" t="s">
        <v>524</v>
      </c>
      <c r="D22" s="209">
        <v>1</v>
      </c>
      <c r="E22" s="11"/>
      <c r="F22" s="21"/>
      <c r="G22"/>
    </row>
    <row r="23" spans="1:7" ht="12.75">
      <c r="A23" s="53">
        <v>7</v>
      </c>
      <c r="B23" s="210" t="s">
        <v>187</v>
      </c>
      <c r="C23" s="209" t="s">
        <v>161</v>
      </c>
      <c r="D23" s="212">
        <v>1</v>
      </c>
      <c r="E23" s="11"/>
      <c r="F23" s="21"/>
      <c r="G23"/>
    </row>
    <row r="24" spans="1:7" ht="12.75">
      <c r="A24" s="53">
        <v>8</v>
      </c>
      <c r="B24" s="55" t="s">
        <v>188</v>
      </c>
      <c r="C24" s="209" t="s">
        <v>161</v>
      </c>
      <c r="D24" s="209">
        <v>1</v>
      </c>
      <c r="E24" s="11"/>
      <c r="F24" s="21"/>
      <c r="G24"/>
    </row>
    <row r="25" spans="1:7" ht="12.75">
      <c r="A25" s="53">
        <v>9</v>
      </c>
      <c r="B25" s="210" t="s">
        <v>189</v>
      </c>
      <c r="C25" s="209"/>
      <c r="D25" s="209">
        <v>1</v>
      </c>
      <c r="E25" s="11"/>
      <c r="F25" s="21"/>
      <c r="G25"/>
    </row>
    <row r="26" spans="1:7" ht="12.75">
      <c r="A26" s="53">
        <v>10</v>
      </c>
      <c r="B26" s="213" t="s">
        <v>190</v>
      </c>
      <c r="C26" s="209" t="s">
        <v>934</v>
      </c>
      <c r="D26" s="209">
        <v>1</v>
      </c>
      <c r="E26" s="11"/>
      <c r="F26" s="21"/>
      <c r="G26"/>
    </row>
    <row r="27" spans="1:7" ht="12.75">
      <c r="A27" s="53">
        <v>11</v>
      </c>
      <c r="B27" s="214" t="s">
        <v>191</v>
      </c>
      <c r="C27" s="203" t="s">
        <v>934</v>
      </c>
      <c r="D27" s="209">
        <v>1</v>
      </c>
      <c r="E27" s="11"/>
      <c r="F27" s="21"/>
      <c r="G27"/>
    </row>
    <row r="28" spans="1:7" ht="25.5">
      <c r="A28" s="53">
        <v>12</v>
      </c>
      <c r="B28" s="202" t="s">
        <v>192</v>
      </c>
      <c r="C28" s="209" t="s">
        <v>934</v>
      </c>
      <c r="D28" s="203">
        <v>1</v>
      </c>
      <c r="E28" s="11"/>
      <c r="F28" s="21"/>
      <c r="G28"/>
    </row>
    <row r="29" spans="1:7" ht="12.75">
      <c r="A29" s="53">
        <v>13</v>
      </c>
      <c r="B29" s="210" t="s">
        <v>165</v>
      </c>
      <c r="C29" s="209" t="s">
        <v>828</v>
      </c>
      <c r="D29" s="209">
        <v>1</v>
      </c>
      <c r="E29" s="11"/>
      <c r="F29" s="21"/>
      <c r="G29"/>
    </row>
    <row r="30" spans="1:7" ht="12.75">
      <c r="A30" s="53">
        <v>14</v>
      </c>
      <c r="B30" s="202" t="s">
        <v>519</v>
      </c>
      <c r="C30" s="208" t="s">
        <v>524</v>
      </c>
      <c r="D30" s="203">
        <v>1</v>
      </c>
      <c r="E30" s="11"/>
      <c r="F30" s="21"/>
      <c r="G30"/>
    </row>
    <row r="32" ht="12.75">
      <c r="B32" s="262" t="s">
        <v>505</v>
      </c>
    </row>
    <row r="33" spans="1:6" ht="51.75" customHeight="1">
      <c r="A33" s="1">
        <v>1</v>
      </c>
      <c r="B33" s="269" t="s">
        <v>504</v>
      </c>
      <c r="C33" s="269"/>
      <c r="D33" s="269"/>
      <c r="E33" s="269"/>
      <c r="F33" s="269"/>
    </row>
    <row r="34" spans="1:6" ht="51.75" customHeight="1">
      <c r="A34" s="1">
        <v>2</v>
      </c>
      <c r="B34" s="268" t="s">
        <v>652</v>
      </c>
      <c r="C34" s="268"/>
      <c r="D34" s="268"/>
      <c r="E34" s="268"/>
      <c r="F34" s="268"/>
    </row>
    <row r="36" ht="12.75">
      <c r="B36" s="1" t="s">
        <v>1033</v>
      </c>
    </row>
    <row r="37" ht="12.75">
      <c r="B37" s="1" t="s">
        <v>1027</v>
      </c>
    </row>
  </sheetData>
  <sheetProtection/>
  <mergeCells count="10">
    <mergeCell ref="B34:F34"/>
    <mergeCell ref="B33:F33"/>
    <mergeCell ref="A1:F1"/>
    <mergeCell ref="A2:F2"/>
    <mergeCell ref="A10:A11"/>
    <mergeCell ref="B10:B11"/>
    <mergeCell ref="C10:C11"/>
    <mergeCell ref="D10:D11"/>
    <mergeCell ref="E10:E11"/>
    <mergeCell ref="F10:F11"/>
  </mergeCells>
  <printOptions/>
  <pageMargins left="0.38"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176"/>
  <sheetViews>
    <sheetView zoomScalePageLayoutView="0" workbookViewId="0" topLeftCell="A1">
      <selection activeCell="I11" sqref="I11"/>
    </sheetView>
  </sheetViews>
  <sheetFormatPr defaultColWidth="9.140625" defaultRowHeight="12.75"/>
  <cols>
    <col min="1" max="1" width="4.8515625" style="1" customWidth="1"/>
    <col min="2" max="2" width="48.28125" style="1" customWidth="1"/>
    <col min="3" max="3" width="9.421875" style="1" customWidth="1"/>
    <col min="4" max="4" width="9.421875" style="2" customWidth="1"/>
    <col min="5" max="16384" width="9.140625" style="1" customWidth="1"/>
  </cols>
  <sheetData>
    <row r="1" spans="1:6" ht="12.75">
      <c r="A1" s="270" t="s">
        <v>795</v>
      </c>
      <c r="B1" s="270"/>
      <c r="C1" s="270"/>
      <c r="D1" s="270"/>
      <c r="E1" s="270"/>
      <c r="F1" s="270"/>
    </row>
    <row r="2" spans="1:6" ht="12.75">
      <c r="A2" s="271" t="s">
        <v>193</v>
      </c>
      <c r="B2" s="271"/>
      <c r="C2" s="271"/>
      <c r="D2" s="271"/>
      <c r="E2" s="271"/>
      <c r="F2" s="271"/>
    </row>
    <row r="4" spans="2:6" ht="12.75" customHeight="1">
      <c r="B4" s="30" t="s">
        <v>535</v>
      </c>
      <c r="C4" s="39"/>
      <c r="D4" s="39"/>
      <c r="E4" s="39"/>
      <c r="F4" s="39"/>
    </row>
    <row r="5" ht="12.75">
      <c r="B5" s="29" t="s">
        <v>536</v>
      </c>
    </row>
    <row r="6" ht="12.75">
      <c r="B6" s="29" t="s">
        <v>537</v>
      </c>
    </row>
    <row r="7" ht="12.75">
      <c r="B7" s="29" t="s">
        <v>1337</v>
      </c>
    </row>
    <row r="9" spans="1:6" ht="13.5" customHeight="1">
      <c r="A9" s="272" t="s">
        <v>822</v>
      </c>
      <c r="B9" s="272" t="s">
        <v>823</v>
      </c>
      <c r="C9" s="272" t="s">
        <v>824</v>
      </c>
      <c r="D9" s="272" t="s">
        <v>825</v>
      </c>
      <c r="E9" s="272" t="s">
        <v>826</v>
      </c>
      <c r="F9" s="272" t="s">
        <v>827</v>
      </c>
    </row>
    <row r="10" spans="1:6" ht="54.75" customHeight="1">
      <c r="A10" s="272"/>
      <c r="B10" s="272"/>
      <c r="C10" s="272"/>
      <c r="D10" s="272"/>
      <c r="E10" s="272"/>
      <c r="F10" s="272"/>
    </row>
    <row r="11" spans="1:6" ht="12.75">
      <c r="A11" s="98"/>
      <c r="B11" s="215" t="s">
        <v>591</v>
      </c>
      <c r="C11" s="50"/>
      <c r="D11" s="50"/>
      <c r="E11" s="11"/>
      <c r="F11" s="12"/>
    </row>
    <row r="12" spans="1:6" ht="38.25">
      <c r="A12" s="99">
        <v>1</v>
      </c>
      <c r="B12" s="101" t="s">
        <v>194</v>
      </c>
      <c r="C12" s="20" t="s">
        <v>524</v>
      </c>
      <c r="D12" s="20">
        <v>1</v>
      </c>
      <c r="E12" s="11"/>
      <c r="F12" s="12"/>
    </row>
    <row r="13" spans="1:6" ht="12.75">
      <c r="A13" s="99">
        <v>2</v>
      </c>
      <c r="B13" s="150" t="s">
        <v>456</v>
      </c>
      <c r="C13" s="20" t="s">
        <v>524</v>
      </c>
      <c r="D13" s="20">
        <v>8</v>
      </c>
      <c r="E13" s="11"/>
      <c r="F13" s="12"/>
    </row>
    <row r="14" spans="1:6" ht="12.75">
      <c r="A14" s="99">
        <v>3</v>
      </c>
      <c r="B14" s="150" t="s">
        <v>796</v>
      </c>
      <c r="C14" s="20" t="s">
        <v>524</v>
      </c>
      <c r="D14" s="20">
        <v>4</v>
      </c>
      <c r="E14" s="11"/>
      <c r="F14" s="12"/>
    </row>
    <row r="15" spans="1:6" ht="12.75">
      <c r="A15" s="99">
        <v>4</v>
      </c>
      <c r="B15" s="146" t="s">
        <v>797</v>
      </c>
      <c r="C15" s="20" t="s">
        <v>524</v>
      </c>
      <c r="D15" s="20">
        <v>4</v>
      </c>
      <c r="E15" s="11"/>
      <c r="F15" s="12"/>
    </row>
    <row r="16" spans="1:6" ht="12.75">
      <c r="A16" s="99">
        <v>5</v>
      </c>
      <c r="B16" s="34" t="s">
        <v>195</v>
      </c>
      <c r="C16" s="113" t="s">
        <v>524</v>
      </c>
      <c r="D16" s="113">
        <v>2</v>
      </c>
      <c r="E16" s="11"/>
      <c r="F16" s="12"/>
    </row>
    <row r="17" spans="1:6" ht="12.75">
      <c r="A17" s="99">
        <v>6</v>
      </c>
      <c r="B17" s="126" t="s">
        <v>196</v>
      </c>
      <c r="C17" s="113" t="s">
        <v>524</v>
      </c>
      <c r="D17" s="113">
        <v>1</v>
      </c>
      <c r="E17" s="11"/>
      <c r="F17" s="12"/>
    </row>
    <row r="18" spans="1:6" ht="12.75">
      <c r="A18" s="99">
        <v>7</v>
      </c>
      <c r="B18" s="34" t="s">
        <v>727</v>
      </c>
      <c r="C18" s="31" t="s">
        <v>524</v>
      </c>
      <c r="D18" s="49">
        <v>1</v>
      </c>
      <c r="E18" s="11"/>
      <c r="F18" s="12"/>
    </row>
    <row r="19" spans="1:6" ht="12.75">
      <c r="A19" s="99">
        <v>8</v>
      </c>
      <c r="B19" s="34" t="s">
        <v>728</v>
      </c>
      <c r="C19" s="31" t="s">
        <v>524</v>
      </c>
      <c r="D19" s="49">
        <v>1</v>
      </c>
      <c r="E19" s="11"/>
      <c r="F19" s="12"/>
    </row>
    <row r="20" spans="1:6" ht="12.75">
      <c r="A20" s="99">
        <v>9</v>
      </c>
      <c r="B20" s="34" t="s">
        <v>197</v>
      </c>
      <c r="C20" s="31" t="s">
        <v>524</v>
      </c>
      <c r="D20" s="49">
        <v>2</v>
      </c>
      <c r="E20" s="11"/>
      <c r="F20" s="12"/>
    </row>
    <row r="21" spans="1:6" ht="12.75">
      <c r="A21" s="99">
        <v>10</v>
      </c>
      <c r="B21" s="34" t="s">
        <v>198</v>
      </c>
      <c r="C21" s="31" t="s">
        <v>524</v>
      </c>
      <c r="D21" s="49">
        <v>15</v>
      </c>
      <c r="E21" s="11"/>
      <c r="F21" s="12"/>
    </row>
    <row r="22" spans="1:6" ht="12.75">
      <c r="A22" s="99">
        <v>11</v>
      </c>
      <c r="B22" s="34" t="s">
        <v>199</v>
      </c>
      <c r="C22" s="31" t="s">
        <v>524</v>
      </c>
      <c r="D22" s="49">
        <v>2</v>
      </c>
      <c r="E22" s="11"/>
      <c r="F22" s="12"/>
    </row>
    <row r="23" spans="1:6" ht="12.75">
      <c r="A23" s="99">
        <v>12</v>
      </c>
      <c r="B23" s="216" t="s">
        <v>956</v>
      </c>
      <c r="C23" s="198" t="s">
        <v>832</v>
      </c>
      <c r="D23" s="31">
        <v>1</v>
      </c>
      <c r="E23" s="11"/>
      <c r="F23" s="12"/>
    </row>
    <row r="24" spans="1:6" ht="12.75">
      <c r="A24" s="99">
        <v>13</v>
      </c>
      <c r="B24" s="101" t="s">
        <v>919</v>
      </c>
      <c r="C24" s="25" t="s">
        <v>832</v>
      </c>
      <c r="D24" s="31">
        <v>2</v>
      </c>
      <c r="E24" s="11"/>
      <c r="F24" s="12"/>
    </row>
    <row r="25" spans="1:6" ht="12.75">
      <c r="A25" s="99">
        <v>14</v>
      </c>
      <c r="B25" s="101" t="s">
        <v>957</v>
      </c>
      <c r="C25" s="25" t="s">
        <v>832</v>
      </c>
      <c r="D25" s="31">
        <v>6</v>
      </c>
      <c r="E25" s="11"/>
      <c r="F25" s="12"/>
    </row>
    <row r="26" spans="1:6" ht="12.75">
      <c r="A26" s="99">
        <v>15</v>
      </c>
      <c r="B26" s="101" t="s">
        <v>921</v>
      </c>
      <c r="C26" s="25" t="s">
        <v>832</v>
      </c>
      <c r="D26" s="217">
        <v>1</v>
      </c>
      <c r="E26" s="11"/>
      <c r="F26" s="12"/>
    </row>
    <row r="27" spans="1:6" ht="12.75">
      <c r="A27" s="99">
        <v>16</v>
      </c>
      <c r="B27" s="218" t="s">
        <v>798</v>
      </c>
      <c r="C27" s="25" t="s">
        <v>832</v>
      </c>
      <c r="D27" s="31">
        <v>15</v>
      </c>
      <c r="E27" s="11"/>
      <c r="F27" s="12"/>
    </row>
    <row r="28" spans="1:6" ht="12.75">
      <c r="A28" s="99">
        <v>17</v>
      </c>
      <c r="B28" s="218" t="s">
        <v>200</v>
      </c>
      <c r="C28" s="25" t="s">
        <v>832</v>
      </c>
      <c r="D28" s="31">
        <v>2</v>
      </c>
      <c r="E28" s="11"/>
      <c r="F28" s="12"/>
    </row>
    <row r="29" spans="1:6" ht="12.75">
      <c r="A29" s="99">
        <v>18</v>
      </c>
      <c r="B29" s="15" t="s">
        <v>476</v>
      </c>
      <c r="C29" s="94" t="s">
        <v>832</v>
      </c>
      <c r="D29" s="20">
        <v>2</v>
      </c>
      <c r="E29" s="11"/>
      <c r="F29" s="12"/>
    </row>
    <row r="30" spans="1:6" ht="12.75">
      <c r="A30" s="99">
        <v>19</v>
      </c>
      <c r="B30" s="15" t="s">
        <v>201</v>
      </c>
      <c r="C30" s="94" t="s">
        <v>832</v>
      </c>
      <c r="D30" s="20">
        <v>2</v>
      </c>
      <c r="E30" s="11"/>
      <c r="F30" s="12"/>
    </row>
    <row r="31" spans="1:6" ht="12.75" customHeight="1">
      <c r="A31" s="99">
        <v>20</v>
      </c>
      <c r="B31" s="15" t="s">
        <v>202</v>
      </c>
      <c r="C31" s="94" t="s">
        <v>832</v>
      </c>
      <c r="D31" s="20">
        <v>1</v>
      </c>
      <c r="E31" s="11"/>
      <c r="F31" s="12"/>
    </row>
    <row r="32" spans="1:6" ht="12.75" customHeight="1">
      <c r="A32" s="99">
        <v>21</v>
      </c>
      <c r="B32" s="150" t="s">
        <v>958</v>
      </c>
      <c r="C32" s="147" t="s">
        <v>524</v>
      </c>
      <c r="D32" s="31">
        <v>1</v>
      </c>
      <c r="E32" s="11"/>
      <c r="F32" s="12"/>
    </row>
    <row r="33" spans="1:6" ht="12.75">
      <c r="A33" s="99">
        <v>22</v>
      </c>
      <c r="B33" s="150" t="s">
        <v>922</v>
      </c>
      <c r="C33" s="147" t="s">
        <v>524</v>
      </c>
      <c r="D33" s="31">
        <v>2</v>
      </c>
      <c r="E33" s="11"/>
      <c r="F33" s="12"/>
    </row>
    <row r="34" spans="1:6" ht="12.75">
      <c r="A34" s="99">
        <v>23</v>
      </c>
      <c r="B34" s="150" t="s">
        <v>959</v>
      </c>
      <c r="C34" s="147" t="s">
        <v>524</v>
      </c>
      <c r="D34" s="31">
        <v>6</v>
      </c>
      <c r="E34" s="11"/>
      <c r="F34" s="12"/>
    </row>
    <row r="35" spans="1:6" ht="12.75">
      <c r="A35" s="99">
        <v>24</v>
      </c>
      <c r="B35" s="150" t="s">
        <v>924</v>
      </c>
      <c r="C35" s="20" t="s">
        <v>524</v>
      </c>
      <c r="D35" s="20">
        <v>1</v>
      </c>
      <c r="E35" s="11"/>
      <c r="F35" s="12"/>
    </row>
    <row r="36" spans="1:6" ht="12.75">
      <c r="A36" s="99">
        <v>25</v>
      </c>
      <c r="B36" s="34" t="s">
        <v>203</v>
      </c>
      <c r="C36" s="20" t="s">
        <v>524</v>
      </c>
      <c r="D36" s="20">
        <v>1</v>
      </c>
      <c r="E36" s="11"/>
      <c r="F36" s="12"/>
    </row>
    <row r="37" spans="1:6" ht="12.75">
      <c r="A37" s="99">
        <v>26</v>
      </c>
      <c r="B37" s="34" t="s">
        <v>204</v>
      </c>
      <c r="C37" s="20" t="s">
        <v>524</v>
      </c>
      <c r="D37" s="20">
        <v>4</v>
      </c>
      <c r="E37" s="11"/>
      <c r="F37" s="12"/>
    </row>
    <row r="38" spans="1:6" ht="12.75">
      <c r="A38" s="99">
        <v>27</v>
      </c>
      <c r="B38" s="34" t="s">
        <v>205</v>
      </c>
      <c r="C38" s="20" t="s">
        <v>524</v>
      </c>
      <c r="D38" s="20">
        <v>3</v>
      </c>
      <c r="E38" s="11"/>
      <c r="F38" s="12"/>
    </row>
    <row r="39" spans="1:6" ht="12.75">
      <c r="A39" s="99">
        <v>28</v>
      </c>
      <c r="B39" s="34" t="s">
        <v>206</v>
      </c>
      <c r="C39" s="20" t="s">
        <v>524</v>
      </c>
      <c r="D39" s="20">
        <v>3</v>
      </c>
      <c r="E39" s="11"/>
      <c r="F39" s="12"/>
    </row>
    <row r="40" spans="1:6" ht="12.75">
      <c r="A40" s="99">
        <v>29</v>
      </c>
      <c r="B40" s="150" t="s">
        <v>960</v>
      </c>
      <c r="C40" s="20" t="s">
        <v>828</v>
      </c>
      <c r="D40" s="20">
        <v>10</v>
      </c>
      <c r="E40" s="11"/>
      <c r="F40" s="12"/>
    </row>
    <row r="41" spans="1:6" ht="12.75">
      <c r="A41" s="99">
        <v>30</v>
      </c>
      <c r="B41" s="150" t="s">
        <v>925</v>
      </c>
      <c r="C41" s="20" t="s">
        <v>828</v>
      </c>
      <c r="D41" s="20">
        <v>20</v>
      </c>
      <c r="E41" s="11"/>
      <c r="F41" s="12"/>
    </row>
    <row r="42" spans="1:6" ht="12.75">
      <c r="A42" s="99">
        <v>31</v>
      </c>
      <c r="B42" s="150" t="s">
        <v>961</v>
      </c>
      <c r="C42" s="20" t="s">
        <v>828</v>
      </c>
      <c r="D42" s="20">
        <v>30</v>
      </c>
      <c r="E42" s="11"/>
      <c r="F42" s="12"/>
    </row>
    <row r="43" spans="1:6" ht="12.75">
      <c r="A43" s="99">
        <v>32</v>
      </c>
      <c r="B43" s="150" t="s">
        <v>962</v>
      </c>
      <c r="C43" s="20" t="s">
        <v>828</v>
      </c>
      <c r="D43" s="20">
        <v>5</v>
      </c>
      <c r="E43" s="11"/>
      <c r="F43" s="12"/>
    </row>
    <row r="44" spans="1:6" ht="12.75">
      <c r="A44" s="99">
        <v>33</v>
      </c>
      <c r="B44" s="150" t="s">
        <v>963</v>
      </c>
      <c r="C44" s="20" t="s">
        <v>828</v>
      </c>
      <c r="D44" s="20">
        <v>50</v>
      </c>
      <c r="E44" s="11"/>
      <c r="F44" s="12"/>
    </row>
    <row r="45" spans="1:6" ht="12.75">
      <c r="A45" s="99">
        <v>34</v>
      </c>
      <c r="B45" s="150" t="s">
        <v>457</v>
      </c>
      <c r="C45" s="20" t="s">
        <v>828</v>
      </c>
      <c r="D45" s="20">
        <v>15</v>
      </c>
      <c r="E45" s="11"/>
      <c r="F45" s="12"/>
    </row>
    <row r="46" spans="1:6" ht="12.75">
      <c r="A46" s="99">
        <v>35</v>
      </c>
      <c r="B46" s="150" t="s">
        <v>964</v>
      </c>
      <c r="C46" s="20" t="s">
        <v>828</v>
      </c>
      <c r="D46" s="20">
        <v>3</v>
      </c>
      <c r="E46" s="11"/>
      <c r="F46" s="12"/>
    </row>
    <row r="47" spans="1:6" ht="12.75">
      <c r="A47" s="99">
        <v>36</v>
      </c>
      <c r="B47" s="34" t="s">
        <v>207</v>
      </c>
      <c r="C47" s="20" t="s">
        <v>828</v>
      </c>
      <c r="D47" s="20">
        <v>3</v>
      </c>
      <c r="E47" s="11"/>
      <c r="F47" s="12"/>
    </row>
    <row r="48" spans="1:6" ht="12.75">
      <c r="A48" s="99">
        <v>37</v>
      </c>
      <c r="B48" s="34" t="s">
        <v>208</v>
      </c>
      <c r="C48" s="20" t="s">
        <v>828</v>
      </c>
      <c r="D48" s="20">
        <v>3</v>
      </c>
      <c r="E48" s="11"/>
      <c r="F48" s="12"/>
    </row>
    <row r="49" spans="1:6" ht="12.75">
      <c r="A49" s="99">
        <v>38</v>
      </c>
      <c r="B49" s="34" t="s">
        <v>209</v>
      </c>
      <c r="C49" s="20" t="s">
        <v>828</v>
      </c>
      <c r="D49" s="20">
        <v>10</v>
      </c>
      <c r="E49" s="11"/>
      <c r="F49" s="12"/>
    </row>
    <row r="50" spans="1:6" ht="12.75">
      <c r="A50" s="99">
        <v>39</v>
      </c>
      <c r="B50" s="34" t="s">
        <v>210</v>
      </c>
      <c r="C50" s="20" t="s">
        <v>828</v>
      </c>
      <c r="D50" s="20">
        <v>3</v>
      </c>
      <c r="E50" s="11"/>
      <c r="F50" s="12"/>
    </row>
    <row r="51" spans="1:6" ht="12.75">
      <c r="A51" s="99">
        <v>40</v>
      </c>
      <c r="B51" s="34" t="s">
        <v>211</v>
      </c>
      <c r="C51" s="20" t="s">
        <v>828</v>
      </c>
      <c r="D51" s="20">
        <v>10</v>
      </c>
      <c r="E51" s="44"/>
      <c r="F51" s="44"/>
    </row>
    <row r="52" spans="1:6" ht="12.75">
      <c r="A52" s="99">
        <v>41</v>
      </c>
      <c r="B52" s="34" t="s">
        <v>212</v>
      </c>
      <c r="C52" s="20" t="s">
        <v>828</v>
      </c>
      <c r="D52" s="20">
        <v>15</v>
      </c>
      <c r="E52" s="37"/>
      <c r="F52" s="37"/>
    </row>
    <row r="53" spans="1:6" ht="12.75">
      <c r="A53" s="99">
        <v>42</v>
      </c>
      <c r="B53" s="34" t="s">
        <v>213</v>
      </c>
      <c r="C53" s="20" t="s">
        <v>828</v>
      </c>
      <c r="D53" s="20">
        <v>25</v>
      </c>
      <c r="E53" s="37"/>
      <c r="F53" s="37"/>
    </row>
    <row r="54" spans="1:6" ht="12.75">
      <c r="A54" s="99">
        <v>43</v>
      </c>
      <c r="B54" s="34" t="s">
        <v>214</v>
      </c>
      <c r="C54" s="20" t="s">
        <v>828</v>
      </c>
      <c r="D54" s="20">
        <v>10</v>
      </c>
      <c r="E54" s="37"/>
      <c r="F54" s="37"/>
    </row>
    <row r="55" spans="1:6" ht="12.75">
      <c r="A55" s="99">
        <v>44</v>
      </c>
      <c r="B55" s="34" t="s">
        <v>215</v>
      </c>
      <c r="C55" s="20" t="s">
        <v>828</v>
      </c>
      <c r="D55" s="20">
        <v>2</v>
      </c>
      <c r="E55" s="37"/>
      <c r="F55" s="37"/>
    </row>
    <row r="56" spans="1:6" ht="12.75">
      <c r="A56" s="99">
        <v>45</v>
      </c>
      <c r="B56" s="34" t="s">
        <v>216</v>
      </c>
      <c r="C56" s="20" t="s">
        <v>828</v>
      </c>
      <c r="D56" s="20">
        <v>2</v>
      </c>
      <c r="E56" s="37"/>
      <c r="F56" s="37"/>
    </row>
    <row r="57" spans="1:6" ht="12.75">
      <c r="A57" s="99">
        <v>46</v>
      </c>
      <c r="B57" s="34" t="s">
        <v>217</v>
      </c>
      <c r="C57" s="20" t="s">
        <v>832</v>
      </c>
      <c r="D57" s="20">
        <v>15</v>
      </c>
      <c r="E57" s="37"/>
      <c r="F57" s="37"/>
    </row>
    <row r="58" spans="1:6" ht="12.75">
      <c r="A58" s="99">
        <v>47</v>
      </c>
      <c r="B58" s="34" t="s">
        <v>218</v>
      </c>
      <c r="C58" s="20" t="s">
        <v>832</v>
      </c>
      <c r="D58" s="20">
        <v>1</v>
      </c>
      <c r="E58" s="37"/>
      <c r="F58" s="37"/>
    </row>
    <row r="59" spans="1:6" ht="12.75">
      <c r="A59" s="99">
        <v>48</v>
      </c>
      <c r="B59" s="34" t="s">
        <v>479</v>
      </c>
      <c r="C59" s="20" t="s">
        <v>832</v>
      </c>
      <c r="D59" s="20">
        <v>1</v>
      </c>
      <c r="E59" s="37"/>
      <c r="F59" s="37"/>
    </row>
    <row r="60" spans="1:6" ht="12.75">
      <c r="A60" s="99">
        <v>49</v>
      </c>
      <c r="B60" s="34" t="s">
        <v>480</v>
      </c>
      <c r="C60" s="20" t="s">
        <v>832</v>
      </c>
      <c r="D60" s="20">
        <v>2</v>
      </c>
      <c r="E60" s="37"/>
      <c r="F60" s="37"/>
    </row>
    <row r="61" spans="1:6" ht="12.75">
      <c r="A61" s="99">
        <v>50</v>
      </c>
      <c r="B61" s="34" t="s">
        <v>219</v>
      </c>
      <c r="C61" s="20" t="s">
        <v>832</v>
      </c>
      <c r="D61" s="20">
        <v>1</v>
      </c>
      <c r="E61" s="37"/>
      <c r="F61" s="37"/>
    </row>
    <row r="62" spans="1:6" ht="12.75">
      <c r="A62" s="99">
        <v>51</v>
      </c>
      <c r="B62" s="34" t="s">
        <v>220</v>
      </c>
      <c r="C62" s="20" t="s">
        <v>832</v>
      </c>
      <c r="D62" s="20">
        <v>1</v>
      </c>
      <c r="E62" s="37"/>
      <c r="F62" s="37"/>
    </row>
    <row r="63" spans="1:6" ht="12.75">
      <c r="A63" s="99">
        <v>52</v>
      </c>
      <c r="B63" s="126" t="s">
        <v>221</v>
      </c>
      <c r="C63" s="113" t="s">
        <v>832</v>
      </c>
      <c r="D63" s="20">
        <v>1</v>
      </c>
      <c r="E63" s="37"/>
      <c r="F63" s="37"/>
    </row>
    <row r="64" spans="1:6" ht="12.75">
      <c r="A64" s="99">
        <v>53</v>
      </c>
      <c r="B64" s="38" t="s">
        <v>222</v>
      </c>
      <c r="C64" s="113" t="s">
        <v>832</v>
      </c>
      <c r="D64" s="185">
        <v>1</v>
      </c>
      <c r="E64" s="37"/>
      <c r="F64" s="37"/>
    </row>
    <row r="65" spans="1:6" ht="12.75">
      <c r="A65" s="99">
        <v>54</v>
      </c>
      <c r="B65" s="38" t="s">
        <v>223</v>
      </c>
      <c r="C65" s="113" t="s">
        <v>832</v>
      </c>
      <c r="D65" s="185">
        <v>1</v>
      </c>
      <c r="E65" s="37"/>
      <c r="F65" s="37"/>
    </row>
    <row r="66" spans="1:6" ht="12.75">
      <c r="A66" s="99">
        <v>55</v>
      </c>
      <c r="B66" s="38" t="s">
        <v>224</v>
      </c>
      <c r="C66" s="113" t="s">
        <v>832</v>
      </c>
      <c r="D66" s="185">
        <v>2</v>
      </c>
      <c r="E66" s="37"/>
      <c r="F66" s="37"/>
    </row>
    <row r="67" spans="1:6" ht="12.75">
      <c r="A67" s="99">
        <v>56</v>
      </c>
      <c r="B67" s="41" t="s">
        <v>927</v>
      </c>
      <c r="C67" s="113" t="s">
        <v>832</v>
      </c>
      <c r="D67" s="185">
        <v>6</v>
      </c>
      <c r="E67" s="37"/>
      <c r="F67" s="37"/>
    </row>
    <row r="68" spans="1:6" ht="12.75">
      <c r="A68" s="99">
        <v>57</v>
      </c>
      <c r="B68" s="41" t="s">
        <v>225</v>
      </c>
      <c r="C68" s="113" t="s">
        <v>832</v>
      </c>
      <c r="D68" s="185">
        <v>2</v>
      </c>
      <c r="E68" s="37"/>
      <c r="F68" s="37"/>
    </row>
    <row r="69" spans="1:6" ht="12.75">
      <c r="A69" s="99">
        <v>58</v>
      </c>
      <c r="B69" s="41" t="s">
        <v>460</v>
      </c>
      <c r="C69" s="113" t="s">
        <v>832</v>
      </c>
      <c r="D69" s="20">
        <v>10</v>
      </c>
      <c r="E69" s="37"/>
      <c r="F69" s="37"/>
    </row>
    <row r="70" spans="1:6" ht="12.75">
      <c r="A70" s="99">
        <v>59</v>
      </c>
      <c r="B70" s="41" t="s">
        <v>226</v>
      </c>
      <c r="C70" s="113" t="s">
        <v>832</v>
      </c>
      <c r="D70" s="20">
        <v>2</v>
      </c>
      <c r="E70" s="37"/>
      <c r="F70" s="37"/>
    </row>
    <row r="71" spans="1:6" ht="12.75">
      <c r="A71" s="99">
        <v>60</v>
      </c>
      <c r="B71" s="41" t="s">
        <v>929</v>
      </c>
      <c r="C71" s="113" t="s">
        <v>832</v>
      </c>
      <c r="D71" s="20">
        <v>2</v>
      </c>
      <c r="E71" s="37"/>
      <c r="F71" s="37"/>
    </row>
    <row r="72" spans="1:6" ht="12.75">
      <c r="A72" s="99">
        <v>61</v>
      </c>
      <c r="B72" s="41" t="s">
        <v>227</v>
      </c>
      <c r="C72" s="113" t="s">
        <v>832</v>
      </c>
      <c r="D72" s="20">
        <v>3</v>
      </c>
      <c r="E72" s="37"/>
      <c r="F72" s="37"/>
    </row>
    <row r="73" spans="1:6" ht="12.75">
      <c r="A73" s="99">
        <v>62</v>
      </c>
      <c r="B73" s="41" t="s">
        <v>930</v>
      </c>
      <c r="C73" s="113" t="s">
        <v>832</v>
      </c>
      <c r="D73" s="20">
        <v>1</v>
      </c>
      <c r="E73" s="37"/>
      <c r="F73" s="37"/>
    </row>
    <row r="74" spans="1:6" ht="12.75">
      <c r="A74" s="99">
        <v>63</v>
      </c>
      <c r="B74" s="41" t="s">
        <v>228</v>
      </c>
      <c r="C74" s="113" t="s">
        <v>832</v>
      </c>
      <c r="D74" s="20">
        <v>1</v>
      </c>
      <c r="E74" s="37"/>
      <c r="F74" s="37"/>
    </row>
    <row r="75" spans="1:6" ht="12.75">
      <c r="A75" s="99">
        <v>64</v>
      </c>
      <c r="B75" s="41" t="s">
        <v>229</v>
      </c>
      <c r="C75" s="113" t="s">
        <v>832</v>
      </c>
      <c r="D75" s="20">
        <v>2</v>
      </c>
      <c r="E75" s="37"/>
      <c r="F75" s="37"/>
    </row>
    <row r="76" spans="1:6" ht="12.75">
      <c r="A76" s="99">
        <v>65</v>
      </c>
      <c r="B76" s="41" t="s">
        <v>230</v>
      </c>
      <c r="C76" s="113" t="s">
        <v>832</v>
      </c>
      <c r="D76" s="20">
        <v>2</v>
      </c>
      <c r="E76" s="37"/>
      <c r="F76" s="37"/>
    </row>
    <row r="77" spans="1:6" ht="12.75">
      <c r="A77" s="99">
        <v>66</v>
      </c>
      <c r="B77" s="41" t="s">
        <v>231</v>
      </c>
      <c r="C77" s="113" t="s">
        <v>832</v>
      </c>
      <c r="D77" s="20">
        <v>2</v>
      </c>
      <c r="E77" s="37"/>
      <c r="F77" s="37"/>
    </row>
    <row r="78" spans="1:6" ht="12.75">
      <c r="A78" s="99">
        <v>67</v>
      </c>
      <c r="B78" s="41" t="s">
        <v>232</v>
      </c>
      <c r="C78" s="113" t="s">
        <v>832</v>
      </c>
      <c r="D78" s="20">
        <v>1</v>
      </c>
      <c r="E78" s="37"/>
      <c r="F78" s="37"/>
    </row>
    <row r="79" spans="1:6" ht="12.75">
      <c r="A79" s="99">
        <v>68</v>
      </c>
      <c r="B79" s="41" t="s">
        <v>233</v>
      </c>
      <c r="C79" s="113" t="s">
        <v>832</v>
      </c>
      <c r="D79" s="20">
        <v>3</v>
      </c>
      <c r="E79" s="37"/>
      <c r="F79" s="37"/>
    </row>
    <row r="80" spans="1:6" ht="12.75">
      <c r="A80" s="99">
        <v>69</v>
      </c>
      <c r="B80" s="41" t="s">
        <v>234</v>
      </c>
      <c r="C80" s="113" t="s">
        <v>832</v>
      </c>
      <c r="D80" s="20">
        <v>5</v>
      </c>
      <c r="E80" s="37"/>
      <c r="F80" s="37"/>
    </row>
    <row r="81" spans="1:6" ht="12.75">
      <c r="A81" s="99">
        <v>70</v>
      </c>
      <c r="B81" s="41" t="s">
        <v>235</v>
      </c>
      <c r="C81" s="113" t="s">
        <v>832</v>
      </c>
      <c r="D81" s="20">
        <v>4</v>
      </c>
      <c r="E81" s="37"/>
      <c r="F81" s="37"/>
    </row>
    <row r="82" spans="1:6" ht="12.75">
      <c r="A82" s="99">
        <v>71</v>
      </c>
      <c r="B82" s="41" t="s">
        <v>236</v>
      </c>
      <c r="C82" s="113" t="s">
        <v>832</v>
      </c>
      <c r="D82" s="20">
        <v>1</v>
      </c>
      <c r="E82" s="37"/>
      <c r="F82" s="37"/>
    </row>
    <row r="83" spans="1:6" ht="12.75">
      <c r="A83" s="99">
        <v>72</v>
      </c>
      <c r="B83" s="34" t="s">
        <v>461</v>
      </c>
      <c r="C83" s="113" t="s">
        <v>832</v>
      </c>
      <c r="D83" s="20">
        <v>8</v>
      </c>
      <c r="E83" s="37"/>
      <c r="F83" s="37"/>
    </row>
    <row r="84" spans="1:6" ht="12.75">
      <c r="A84" s="99">
        <v>73</v>
      </c>
      <c r="B84" s="34" t="s">
        <v>729</v>
      </c>
      <c r="C84" s="113" t="s">
        <v>832</v>
      </c>
      <c r="D84" s="20">
        <v>8</v>
      </c>
      <c r="E84" s="37"/>
      <c r="F84" s="37"/>
    </row>
    <row r="85" spans="1:6" ht="12.75">
      <c r="A85" s="99">
        <v>74</v>
      </c>
      <c r="B85" s="34" t="s">
        <v>462</v>
      </c>
      <c r="C85" s="113" t="s">
        <v>832</v>
      </c>
      <c r="D85" s="20">
        <v>9</v>
      </c>
      <c r="E85" s="37"/>
      <c r="F85" s="37"/>
    </row>
    <row r="86" spans="1:6" ht="12.75">
      <c r="A86" s="99">
        <v>75</v>
      </c>
      <c r="B86" s="34" t="s">
        <v>914</v>
      </c>
      <c r="C86" s="113" t="s">
        <v>832</v>
      </c>
      <c r="D86" s="20">
        <v>3</v>
      </c>
      <c r="E86" s="37"/>
      <c r="F86" s="37"/>
    </row>
    <row r="87" spans="1:6" ht="12.75">
      <c r="A87" s="99">
        <v>76</v>
      </c>
      <c r="B87" s="34" t="s">
        <v>237</v>
      </c>
      <c r="C87" s="113" t="s">
        <v>832</v>
      </c>
      <c r="D87" s="20">
        <v>1</v>
      </c>
      <c r="E87" s="37"/>
      <c r="F87" s="37"/>
    </row>
    <row r="88" spans="1:6" ht="12.75">
      <c r="A88" s="99">
        <v>77</v>
      </c>
      <c r="B88" s="34" t="s">
        <v>238</v>
      </c>
      <c r="C88" s="113" t="s">
        <v>832</v>
      </c>
      <c r="D88" s="20">
        <v>1</v>
      </c>
      <c r="E88" s="37"/>
      <c r="F88" s="37"/>
    </row>
    <row r="89" spans="1:6" ht="12.75">
      <c r="A89" s="99">
        <v>78</v>
      </c>
      <c r="B89" s="34" t="s">
        <v>239</v>
      </c>
      <c r="C89" s="113" t="s">
        <v>832</v>
      </c>
      <c r="D89" s="20">
        <v>2</v>
      </c>
      <c r="E89" s="37"/>
      <c r="F89" s="37"/>
    </row>
    <row r="90" spans="1:6" ht="12.75">
      <c r="A90" s="99">
        <v>79</v>
      </c>
      <c r="B90" s="126" t="s">
        <v>240</v>
      </c>
      <c r="C90" s="113" t="s">
        <v>832</v>
      </c>
      <c r="D90" s="113">
        <v>4</v>
      </c>
      <c r="E90" s="37"/>
      <c r="F90" s="37"/>
    </row>
    <row r="91" spans="1:6" ht="12.75">
      <c r="A91" s="99">
        <v>80</v>
      </c>
      <c r="B91" s="38" t="s">
        <v>241</v>
      </c>
      <c r="C91" s="31" t="s">
        <v>513</v>
      </c>
      <c r="D91" s="31">
        <v>50</v>
      </c>
      <c r="E91" s="37"/>
      <c r="F91" s="37"/>
    </row>
    <row r="92" spans="1:6" ht="12.75">
      <c r="A92" s="99"/>
      <c r="B92" s="215" t="s">
        <v>592</v>
      </c>
      <c r="C92" s="67"/>
      <c r="D92" s="67"/>
      <c r="E92" s="37"/>
      <c r="F92" s="37"/>
    </row>
    <row r="93" spans="1:6" ht="38.25">
      <c r="A93" s="99">
        <v>1</v>
      </c>
      <c r="B93" s="101" t="s">
        <v>242</v>
      </c>
      <c r="C93" s="20" t="s">
        <v>524</v>
      </c>
      <c r="D93" s="20">
        <v>1</v>
      </c>
      <c r="E93" s="37"/>
      <c r="F93" s="37"/>
    </row>
    <row r="94" spans="1:6" ht="12.75">
      <c r="A94" s="99">
        <v>2</v>
      </c>
      <c r="B94" s="34" t="s">
        <v>243</v>
      </c>
      <c r="C94" s="20" t="s">
        <v>524</v>
      </c>
      <c r="D94" s="20">
        <v>6</v>
      </c>
      <c r="E94" s="37"/>
      <c r="F94" s="37"/>
    </row>
    <row r="95" spans="1:6" ht="12.75">
      <c r="A95" s="99">
        <v>3</v>
      </c>
      <c r="B95" s="34" t="s">
        <v>195</v>
      </c>
      <c r="C95" s="113" t="s">
        <v>524</v>
      </c>
      <c r="D95" s="113">
        <v>2</v>
      </c>
      <c r="E95" s="37"/>
      <c r="F95" s="37"/>
    </row>
    <row r="96" spans="1:6" ht="12.75">
      <c r="A96" s="99">
        <v>4</v>
      </c>
      <c r="B96" s="126" t="s">
        <v>196</v>
      </c>
      <c r="C96" s="113" t="s">
        <v>524</v>
      </c>
      <c r="D96" s="113">
        <v>2</v>
      </c>
      <c r="E96" s="37"/>
      <c r="F96" s="37"/>
    </row>
    <row r="97" spans="1:6" ht="12.75">
      <c r="A97" s="99">
        <v>5</v>
      </c>
      <c r="B97" s="34" t="s">
        <v>244</v>
      </c>
      <c r="C97" s="31" t="s">
        <v>524</v>
      </c>
      <c r="D97" s="49">
        <v>2</v>
      </c>
      <c r="E97" s="37"/>
      <c r="F97" s="37"/>
    </row>
    <row r="98" spans="1:6" ht="12.75">
      <c r="A98" s="99">
        <v>6</v>
      </c>
      <c r="B98" s="34" t="s">
        <v>245</v>
      </c>
      <c r="C98" s="31" t="s">
        <v>524</v>
      </c>
      <c r="D98" s="49">
        <v>2</v>
      </c>
      <c r="E98" s="37"/>
      <c r="F98" s="37"/>
    </row>
    <row r="99" spans="1:6" ht="12.75">
      <c r="A99" s="99">
        <v>7</v>
      </c>
      <c r="B99" s="101" t="s">
        <v>919</v>
      </c>
      <c r="C99" s="25" t="s">
        <v>832</v>
      </c>
      <c r="D99" s="31">
        <v>6</v>
      </c>
      <c r="E99" s="37"/>
      <c r="F99" s="37"/>
    </row>
    <row r="100" spans="1:6" ht="12.75">
      <c r="A100" s="99">
        <v>8</v>
      </c>
      <c r="B100" s="101" t="s">
        <v>957</v>
      </c>
      <c r="C100" s="25" t="s">
        <v>832</v>
      </c>
      <c r="D100" s="31">
        <v>2</v>
      </c>
      <c r="E100" s="37"/>
      <c r="F100" s="37"/>
    </row>
    <row r="101" spans="1:6" ht="12.75">
      <c r="A101" s="99">
        <v>9</v>
      </c>
      <c r="B101" s="101" t="s">
        <v>920</v>
      </c>
      <c r="C101" s="25" t="s">
        <v>832</v>
      </c>
      <c r="D101" s="31">
        <v>2</v>
      </c>
      <c r="E101" s="37"/>
      <c r="F101" s="37"/>
    </row>
    <row r="102" spans="1:6" ht="12.75">
      <c r="A102" s="99">
        <v>10</v>
      </c>
      <c r="B102" s="101" t="s">
        <v>921</v>
      </c>
      <c r="C102" s="25" t="s">
        <v>832</v>
      </c>
      <c r="D102" s="217">
        <v>2</v>
      </c>
      <c r="E102" s="37"/>
      <c r="F102" s="37"/>
    </row>
    <row r="103" spans="1:6" ht="12.75">
      <c r="A103" s="99">
        <v>11</v>
      </c>
      <c r="B103" s="101" t="s">
        <v>246</v>
      </c>
      <c r="C103" s="25" t="s">
        <v>832</v>
      </c>
      <c r="D103" s="217">
        <v>2</v>
      </c>
      <c r="E103" s="37"/>
      <c r="F103" s="37"/>
    </row>
    <row r="104" spans="1:6" ht="12.75">
      <c r="A104" s="99">
        <v>12</v>
      </c>
      <c r="B104" s="218" t="s">
        <v>200</v>
      </c>
      <c r="C104" s="25" t="s">
        <v>832</v>
      </c>
      <c r="D104" s="31">
        <v>2</v>
      </c>
      <c r="E104" s="37"/>
      <c r="F104" s="37"/>
    </row>
    <row r="105" spans="1:6" ht="12.75">
      <c r="A105" s="99">
        <v>13</v>
      </c>
      <c r="B105" s="15" t="s">
        <v>475</v>
      </c>
      <c r="C105" s="94" t="s">
        <v>832</v>
      </c>
      <c r="D105" s="20">
        <v>2</v>
      </c>
      <c r="E105" s="37"/>
      <c r="F105" s="37"/>
    </row>
    <row r="106" spans="1:6" ht="12.75">
      <c r="A106" s="99">
        <v>14</v>
      </c>
      <c r="B106" s="15" t="s">
        <v>476</v>
      </c>
      <c r="C106" s="94" t="s">
        <v>832</v>
      </c>
      <c r="D106" s="20">
        <v>2</v>
      </c>
      <c r="E106" s="37"/>
      <c r="F106" s="37"/>
    </row>
    <row r="107" spans="1:6" ht="12.75">
      <c r="A107" s="99">
        <v>15</v>
      </c>
      <c r="B107" s="150" t="s">
        <v>922</v>
      </c>
      <c r="C107" s="147" t="s">
        <v>524</v>
      </c>
      <c r="D107" s="31">
        <v>6</v>
      </c>
      <c r="E107" s="37"/>
      <c r="F107" s="37"/>
    </row>
    <row r="108" spans="1:6" ht="12.75">
      <c r="A108" s="99">
        <v>16</v>
      </c>
      <c r="B108" s="150" t="s">
        <v>959</v>
      </c>
      <c r="C108" s="147" t="s">
        <v>524</v>
      </c>
      <c r="D108" s="31">
        <v>2</v>
      </c>
      <c r="E108" s="37"/>
      <c r="F108" s="37"/>
    </row>
    <row r="109" spans="1:6" ht="12.75">
      <c r="A109" s="99">
        <v>17</v>
      </c>
      <c r="B109" s="150" t="s">
        <v>923</v>
      </c>
      <c r="C109" s="147" t="s">
        <v>524</v>
      </c>
      <c r="D109" s="31">
        <v>2</v>
      </c>
      <c r="E109" s="37"/>
      <c r="F109" s="37"/>
    </row>
    <row r="110" spans="1:6" ht="12.75">
      <c r="A110" s="99">
        <v>18</v>
      </c>
      <c r="B110" s="150" t="s">
        <v>924</v>
      </c>
      <c r="C110" s="20" t="s">
        <v>524</v>
      </c>
      <c r="D110" s="20">
        <v>2</v>
      </c>
      <c r="E110" s="37"/>
      <c r="F110" s="37"/>
    </row>
    <row r="111" spans="1:6" ht="12.75">
      <c r="A111" s="99">
        <v>19</v>
      </c>
      <c r="B111" s="150" t="s">
        <v>247</v>
      </c>
      <c r="C111" s="20" t="s">
        <v>524</v>
      </c>
      <c r="D111" s="20">
        <v>2</v>
      </c>
      <c r="E111" s="37"/>
      <c r="F111" s="37"/>
    </row>
    <row r="112" spans="1:6" ht="12.75">
      <c r="A112" s="99">
        <v>20</v>
      </c>
      <c r="B112" s="34" t="s">
        <v>477</v>
      </c>
      <c r="C112" s="20" t="s">
        <v>524</v>
      </c>
      <c r="D112" s="20">
        <v>1</v>
      </c>
      <c r="E112" s="37"/>
      <c r="F112" s="37"/>
    </row>
    <row r="113" spans="1:6" ht="12.75">
      <c r="A113" s="99">
        <v>21</v>
      </c>
      <c r="B113" s="34" t="s">
        <v>204</v>
      </c>
      <c r="C113" s="20" t="s">
        <v>524</v>
      </c>
      <c r="D113" s="20">
        <v>2</v>
      </c>
      <c r="E113" s="37"/>
      <c r="F113" s="37"/>
    </row>
    <row r="114" spans="1:6" ht="12.75">
      <c r="A114" s="99">
        <v>22</v>
      </c>
      <c r="B114" s="150" t="s">
        <v>925</v>
      </c>
      <c r="C114" s="20" t="s">
        <v>828</v>
      </c>
      <c r="D114" s="20">
        <v>15</v>
      </c>
      <c r="E114" s="37"/>
      <c r="F114" s="37"/>
    </row>
    <row r="115" spans="1:6" ht="12.75">
      <c r="A115" s="99">
        <v>23</v>
      </c>
      <c r="B115" s="150" t="s">
        <v>961</v>
      </c>
      <c r="C115" s="20" t="s">
        <v>828</v>
      </c>
      <c r="D115" s="20">
        <v>30</v>
      </c>
      <c r="E115" s="37"/>
      <c r="F115" s="37"/>
    </row>
    <row r="116" spans="1:6" ht="12.75">
      <c r="A116" s="99">
        <v>24</v>
      </c>
      <c r="B116" s="150" t="s">
        <v>962</v>
      </c>
      <c r="C116" s="20" t="s">
        <v>828</v>
      </c>
      <c r="D116" s="20">
        <v>10</v>
      </c>
      <c r="E116" s="37"/>
      <c r="F116" s="37"/>
    </row>
    <row r="117" spans="1:6" ht="12.75">
      <c r="A117" s="99">
        <v>25</v>
      </c>
      <c r="B117" s="150" t="s">
        <v>963</v>
      </c>
      <c r="C117" s="20" t="s">
        <v>828</v>
      </c>
      <c r="D117" s="20">
        <v>30</v>
      </c>
      <c r="E117" s="37"/>
      <c r="F117" s="37"/>
    </row>
    <row r="118" spans="1:6" ht="12.75">
      <c r="A118" s="99">
        <v>26</v>
      </c>
      <c r="B118" s="150" t="s">
        <v>457</v>
      </c>
      <c r="C118" s="20" t="s">
        <v>828</v>
      </c>
      <c r="D118" s="20">
        <v>3</v>
      </c>
      <c r="E118" s="37"/>
      <c r="F118" s="37"/>
    </row>
    <row r="119" spans="1:6" ht="12.75">
      <c r="A119" s="99">
        <v>27</v>
      </c>
      <c r="B119" s="150" t="s">
        <v>478</v>
      </c>
      <c r="C119" s="20" t="s">
        <v>828</v>
      </c>
      <c r="D119" s="20">
        <v>10</v>
      </c>
      <c r="E119" s="37"/>
      <c r="F119" s="37"/>
    </row>
    <row r="120" spans="1:6" ht="12.75">
      <c r="A120" s="99">
        <v>28</v>
      </c>
      <c r="B120" s="34" t="s">
        <v>248</v>
      </c>
      <c r="C120" s="20" t="s">
        <v>832</v>
      </c>
      <c r="D120" s="20">
        <v>2</v>
      </c>
      <c r="E120" s="37"/>
      <c r="F120" s="37"/>
    </row>
    <row r="121" spans="1:6" ht="12.75">
      <c r="A121" s="99">
        <v>29</v>
      </c>
      <c r="B121" s="34" t="s">
        <v>249</v>
      </c>
      <c r="C121" s="20" t="s">
        <v>832</v>
      </c>
      <c r="D121" s="20">
        <v>2</v>
      </c>
      <c r="E121" s="37"/>
      <c r="F121" s="37"/>
    </row>
    <row r="122" spans="1:6" ht="12.75">
      <c r="A122" s="99">
        <v>30</v>
      </c>
      <c r="B122" s="34" t="s">
        <v>965</v>
      </c>
      <c r="C122" s="20" t="s">
        <v>832</v>
      </c>
      <c r="D122" s="20">
        <v>1</v>
      </c>
      <c r="E122" s="37"/>
      <c r="F122" s="37"/>
    </row>
    <row r="123" spans="1:6" ht="12.75">
      <c r="A123" s="99">
        <v>31</v>
      </c>
      <c r="B123" s="34" t="s">
        <v>459</v>
      </c>
      <c r="C123" s="20" t="s">
        <v>832</v>
      </c>
      <c r="D123" s="20">
        <v>1</v>
      </c>
      <c r="E123" s="37"/>
      <c r="F123" s="37"/>
    </row>
    <row r="124" spans="1:6" ht="12.75">
      <c r="A124" s="99">
        <v>32</v>
      </c>
      <c r="B124" s="34" t="s">
        <v>926</v>
      </c>
      <c r="C124" s="20" t="s">
        <v>832</v>
      </c>
      <c r="D124" s="20">
        <v>1</v>
      </c>
      <c r="E124" s="37"/>
      <c r="F124" s="37"/>
    </row>
    <row r="125" spans="1:6" ht="12.75">
      <c r="A125" s="99">
        <v>33</v>
      </c>
      <c r="B125" s="34" t="s">
        <v>479</v>
      </c>
      <c r="C125" s="20" t="s">
        <v>832</v>
      </c>
      <c r="D125" s="20">
        <v>2</v>
      </c>
      <c r="E125" s="37"/>
      <c r="F125" s="37"/>
    </row>
    <row r="126" spans="1:6" ht="12.75">
      <c r="A126" s="99">
        <v>34</v>
      </c>
      <c r="B126" s="34" t="s">
        <v>250</v>
      </c>
      <c r="C126" s="20" t="s">
        <v>832</v>
      </c>
      <c r="D126" s="20">
        <v>2</v>
      </c>
      <c r="E126" s="37"/>
      <c r="F126" s="37"/>
    </row>
    <row r="127" spans="1:6" ht="12.75">
      <c r="A127" s="99">
        <v>35</v>
      </c>
      <c r="B127" s="41" t="s">
        <v>481</v>
      </c>
      <c r="C127" s="20" t="s">
        <v>832</v>
      </c>
      <c r="D127" s="20">
        <v>1</v>
      </c>
      <c r="E127" s="37"/>
      <c r="F127" s="37"/>
    </row>
    <row r="128" spans="1:6" ht="12.75">
      <c r="A128" s="99">
        <v>36</v>
      </c>
      <c r="B128" s="41" t="s">
        <v>251</v>
      </c>
      <c r="C128" s="20" t="s">
        <v>832</v>
      </c>
      <c r="D128" s="20">
        <v>1</v>
      </c>
      <c r="E128" s="37"/>
      <c r="F128" s="37"/>
    </row>
    <row r="129" spans="1:6" ht="12.75">
      <c r="A129" s="99">
        <v>37</v>
      </c>
      <c r="B129" s="41" t="s">
        <v>252</v>
      </c>
      <c r="C129" s="20" t="s">
        <v>832</v>
      </c>
      <c r="D129" s="20">
        <v>1</v>
      </c>
      <c r="E129" s="37"/>
      <c r="F129" s="37"/>
    </row>
    <row r="130" spans="1:6" ht="12.75">
      <c r="A130" s="99">
        <v>38</v>
      </c>
      <c r="B130" s="41" t="s">
        <v>460</v>
      </c>
      <c r="C130" s="20" t="s">
        <v>832</v>
      </c>
      <c r="D130" s="20">
        <v>1</v>
      </c>
      <c r="E130" s="37"/>
      <c r="F130" s="37"/>
    </row>
    <row r="131" spans="1:6" ht="12.75">
      <c r="A131" s="99">
        <v>39</v>
      </c>
      <c r="B131" s="41" t="s">
        <v>253</v>
      </c>
      <c r="C131" s="20" t="s">
        <v>832</v>
      </c>
      <c r="D131" s="20">
        <v>4</v>
      </c>
      <c r="E131" s="37"/>
      <c r="F131" s="37"/>
    </row>
    <row r="132" spans="1:6" ht="12.75">
      <c r="A132" s="99">
        <v>40</v>
      </c>
      <c r="B132" s="41" t="s">
        <v>928</v>
      </c>
      <c r="C132" s="20" t="s">
        <v>832</v>
      </c>
      <c r="D132" s="20">
        <v>1</v>
      </c>
      <c r="E132" s="37"/>
      <c r="F132" s="37"/>
    </row>
    <row r="133" spans="1:6" ht="12.75">
      <c r="A133" s="99">
        <v>41</v>
      </c>
      <c r="B133" s="41" t="s">
        <v>929</v>
      </c>
      <c r="C133" s="20" t="s">
        <v>832</v>
      </c>
      <c r="D133" s="20">
        <v>2</v>
      </c>
      <c r="E133" s="37"/>
      <c r="F133" s="37"/>
    </row>
    <row r="134" spans="1:6" ht="12.75">
      <c r="A134" s="99">
        <v>42</v>
      </c>
      <c r="B134" s="41" t="s">
        <v>254</v>
      </c>
      <c r="C134" s="20" t="s">
        <v>832</v>
      </c>
      <c r="D134" s="20">
        <v>2</v>
      </c>
      <c r="E134" s="37"/>
      <c r="F134" s="37"/>
    </row>
    <row r="135" spans="1:6" ht="12.75">
      <c r="A135" s="99">
        <v>43</v>
      </c>
      <c r="B135" s="41" t="s">
        <v>255</v>
      </c>
      <c r="C135" s="20" t="s">
        <v>832</v>
      </c>
      <c r="D135" s="20">
        <v>2</v>
      </c>
      <c r="E135" s="37"/>
      <c r="F135" s="37"/>
    </row>
    <row r="136" spans="1:6" ht="12.75">
      <c r="A136" s="99">
        <v>44</v>
      </c>
      <c r="B136" s="41" t="s">
        <v>256</v>
      </c>
      <c r="C136" s="20" t="s">
        <v>832</v>
      </c>
      <c r="D136" s="20">
        <v>2</v>
      </c>
      <c r="E136" s="37"/>
      <c r="F136" s="37"/>
    </row>
    <row r="137" spans="1:6" ht="12.75">
      <c r="A137" s="99">
        <v>45</v>
      </c>
      <c r="B137" s="34" t="s">
        <v>462</v>
      </c>
      <c r="C137" s="20" t="s">
        <v>832</v>
      </c>
      <c r="D137" s="20">
        <v>1</v>
      </c>
      <c r="E137" s="37"/>
      <c r="F137" s="37"/>
    </row>
    <row r="138" spans="1:6" ht="12.75">
      <c r="A138" s="99">
        <v>46</v>
      </c>
      <c r="B138" s="34" t="s">
        <v>257</v>
      </c>
      <c r="C138" s="20" t="s">
        <v>832</v>
      </c>
      <c r="D138" s="20">
        <v>7</v>
      </c>
      <c r="E138" s="37"/>
      <c r="F138" s="37"/>
    </row>
    <row r="139" spans="1:6" ht="12.75">
      <c r="A139" s="99">
        <v>47</v>
      </c>
      <c r="B139" s="34" t="s">
        <v>258</v>
      </c>
      <c r="C139" s="20" t="s">
        <v>832</v>
      </c>
      <c r="D139" s="20">
        <v>2</v>
      </c>
      <c r="E139" s="37"/>
      <c r="F139" s="37"/>
    </row>
    <row r="140" spans="1:6" ht="12.75">
      <c r="A140" s="99">
        <v>48</v>
      </c>
      <c r="B140" s="34" t="s">
        <v>241</v>
      </c>
      <c r="C140" s="20" t="s">
        <v>513</v>
      </c>
      <c r="D140" s="20">
        <v>7</v>
      </c>
      <c r="E140" s="37"/>
      <c r="F140" s="37"/>
    </row>
    <row r="141" spans="1:6" ht="12.75">
      <c r="A141" s="99"/>
      <c r="B141" s="215" t="s">
        <v>593</v>
      </c>
      <c r="C141" s="20"/>
      <c r="D141" s="20"/>
      <c r="E141" s="37"/>
      <c r="F141" s="37"/>
    </row>
    <row r="142" spans="1:6" ht="12.75">
      <c r="A142" s="99">
        <v>1</v>
      </c>
      <c r="B142" s="41" t="s">
        <v>259</v>
      </c>
      <c r="C142" s="113" t="s">
        <v>524</v>
      </c>
      <c r="D142" s="113">
        <v>1</v>
      </c>
      <c r="E142" s="37"/>
      <c r="F142" s="37"/>
    </row>
    <row r="143" spans="1:6" ht="12.75">
      <c r="A143" s="99">
        <v>2</v>
      </c>
      <c r="B143" s="219" t="s">
        <v>260</v>
      </c>
      <c r="C143" s="113" t="s">
        <v>524</v>
      </c>
      <c r="D143" s="20">
        <v>1</v>
      </c>
      <c r="E143" s="37"/>
      <c r="F143" s="37"/>
    </row>
    <row r="144" spans="1:6" ht="12.75">
      <c r="A144" s="99">
        <v>3</v>
      </c>
      <c r="B144" s="221" t="s">
        <v>261</v>
      </c>
      <c r="C144" s="113" t="s">
        <v>524</v>
      </c>
      <c r="D144" s="220">
        <v>1</v>
      </c>
      <c r="E144" s="90"/>
      <c r="F144" s="90"/>
    </row>
    <row r="145" spans="1:6" ht="12.75">
      <c r="A145" s="99">
        <v>4</v>
      </c>
      <c r="B145" s="38" t="s">
        <v>262</v>
      </c>
      <c r="C145" s="31" t="s">
        <v>524</v>
      </c>
      <c r="D145" s="31">
        <v>1</v>
      </c>
      <c r="E145" s="37"/>
      <c r="F145" s="37"/>
    </row>
    <row r="146" spans="1:6" ht="12.75">
      <c r="A146" s="99">
        <v>5</v>
      </c>
      <c r="B146" s="38" t="s">
        <v>263</v>
      </c>
      <c r="C146" s="31" t="s">
        <v>524</v>
      </c>
      <c r="D146" s="31">
        <v>1</v>
      </c>
      <c r="E146" s="37"/>
      <c r="F146" s="37"/>
    </row>
    <row r="147" spans="1:6" ht="12.75">
      <c r="A147" s="99">
        <v>6</v>
      </c>
      <c r="B147" s="38" t="s">
        <v>264</v>
      </c>
      <c r="C147" s="31" t="s">
        <v>524</v>
      </c>
      <c r="D147" s="31">
        <v>5</v>
      </c>
      <c r="E147" s="37"/>
      <c r="F147" s="37"/>
    </row>
    <row r="148" spans="1:6" ht="12.75">
      <c r="A148" s="99">
        <v>7</v>
      </c>
      <c r="B148" s="38" t="s">
        <v>265</v>
      </c>
      <c r="C148" s="31" t="s">
        <v>832</v>
      </c>
      <c r="D148" s="31">
        <v>2</v>
      </c>
      <c r="E148" s="37"/>
      <c r="F148" s="37"/>
    </row>
    <row r="149" spans="1:6" ht="12.75">
      <c r="A149" s="99">
        <v>8</v>
      </c>
      <c r="B149" s="38" t="s">
        <v>266</v>
      </c>
      <c r="C149" s="31" t="s">
        <v>832</v>
      </c>
      <c r="D149" s="31">
        <v>3</v>
      </c>
      <c r="E149" s="37"/>
      <c r="F149" s="37"/>
    </row>
    <row r="150" spans="1:6" ht="12.75">
      <c r="A150" s="99">
        <v>9</v>
      </c>
      <c r="B150" s="45" t="s">
        <v>956</v>
      </c>
      <c r="C150" s="31" t="s">
        <v>832</v>
      </c>
      <c r="D150" s="31">
        <v>1</v>
      </c>
      <c r="E150" s="37"/>
      <c r="F150" s="37"/>
    </row>
    <row r="151" spans="1:6" ht="12.75">
      <c r="A151" s="99">
        <v>10</v>
      </c>
      <c r="B151" s="45" t="s">
        <v>919</v>
      </c>
      <c r="C151" s="31" t="s">
        <v>832</v>
      </c>
      <c r="D151" s="31">
        <v>2</v>
      </c>
      <c r="E151" s="37"/>
      <c r="F151" s="37"/>
    </row>
    <row r="152" spans="1:6" ht="12.75">
      <c r="A152" s="99">
        <v>11</v>
      </c>
      <c r="B152" s="38" t="s">
        <v>267</v>
      </c>
      <c r="C152" s="31" t="s">
        <v>832</v>
      </c>
      <c r="D152" s="31">
        <v>3</v>
      </c>
      <c r="E152" s="37"/>
      <c r="F152" s="37"/>
    </row>
    <row r="153" spans="1:6" ht="12.75">
      <c r="A153" s="99">
        <v>12</v>
      </c>
      <c r="B153" s="38" t="s">
        <v>958</v>
      </c>
      <c r="C153" s="31" t="s">
        <v>832</v>
      </c>
      <c r="D153" s="31">
        <v>1</v>
      </c>
      <c r="E153" s="37"/>
      <c r="F153" s="37"/>
    </row>
    <row r="154" spans="1:6" ht="12.75">
      <c r="A154" s="99">
        <v>13</v>
      </c>
      <c r="B154" s="38" t="s">
        <v>922</v>
      </c>
      <c r="C154" s="31" t="s">
        <v>832</v>
      </c>
      <c r="D154" s="31">
        <v>2</v>
      </c>
      <c r="E154" s="37"/>
      <c r="F154" s="37"/>
    </row>
    <row r="155" spans="1:6" ht="12.75">
      <c r="A155" s="99">
        <v>14</v>
      </c>
      <c r="B155" s="38" t="s">
        <v>959</v>
      </c>
      <c r="C155" s="31" t="s">
        <v>832</v>
      </c>
      <c r="D155" s="31">
        <v>3</v>
      </c>
      <c r="E155" s="37"/>
      <c r="F155" s="37"/>
    </row>
    <row r="156" spans="1:6" ht="12.75">
      <c r="A156" s="99">
        <v>15</v>
      </c>
      <c r="B156" s="38" t="s">
        <v>960</v>
      </c>
      <c r="C156" s="31" t="s">
        <v>828</v>
      </c>
      <c r="D156" s="31">
        <v>20</v>
      </c>
      <c r="E156" s="37"/>
      <c r="F156" s="37"/>
    </row>
    <row r="157" spans="1:6" ht="12.75">
      <c r="A157" s="99">
        <v>16</v>
      </c>
      <c r="B157" s="38" t="s">
        <v>925</v>
      </c>
      <c r="C157" s="31" t="s">
        <v>828</v>
      </c>
      <c r="D157" s="31">
        <v>30</v>
      </c>
      <c r="E157" s="37"/>
      <c r="F157" s="37"/>
    </row>
    <row r="158" spans="1:6" ht="12.75">
      <c r="A158" s="99">
        <v>17</v>
      </c>
      <c r="B158" s="38" t="s">
        <v>961</v>
      </c>
      <c r="C158" s="31" t="s">
        <v>828</v>
      </c>
      <c r="D158" s="31">
        <v>50</v>
      </c>
      <c r="E158" s="37"/>
      <c r="F158" s="37"/>
    </row>
    <row r="159" spans="1:6" ht="12.75">
      <c r="A159" s="99">
        <v>18</v>
      </c>
      <c r="B159" s="38" t="s">
        <v>458</v>
      </c>
      <c r="C159" s="31" t="s">
        <v>832</v>
      </c>
      <c r="D159" s="31">
        <v>2</v>
      </c>
      <c r="E159" s="37"/>
      <c r="F159" s="37"/>
    </row>
    <row r="160" spans="1:6" ht="12.75">
      <c r="A160" s="99">
        <v>19</v>
      </c>
      <c r="B160" s="41" t="s">
        <v>927</v>
      </c>
      <c r="C160" s="31" t="s">
        <v>832</v>
      </c>
      <c r="D160" s="31">
        <v>2</v>
      </c>
      <c r="E160" s="37"/>
      <c r="F160" s="37"/>
    </row>
    <row r="161" spans="1:6" ht="12.75">
      <c r="A161" s="99">
        <v>20</v>
      </c>
      <c r="B161" s="41" t="s">
        <v>481</v>
      </c>
      <c r="C161" s="31" t="s">
        <v>832</v>
      </c>
      <c r="D161" s="31">
        <v>1</v>
      </c>
      <c r="E161" s="37"/>
      <c r="F161" s="37"/>
    </row>
    <row r="162" spans="1:6" ht="12.75">
      <c r="A162" s="99">
        <v>21</v>
      </c>
      <c r="B162" s="41" t="s">
        <v>226</v>
      </c>
      <c r="C162" s="31" t="s">
        <v>832</v>
      </c>
      <c r="D162" s="31">
        <v>2</v>
      </c>
      <c r="E162" s="37"/>
      <c r="F162" s="37"/>
    </row>
    <row r="163" spans="1:6" ht="12.75">
      <c r="A163" s="99">
        <v>22</v>
      </c>
      <c r="B163" s="38" t="s">
        <v>461</v>
      </c>
      <c r="C163" s="31" t="s">
        <v>832</v>
      </c>
      <c r="D163" s="31">
        <v>7</v>
      </c>
      <c r="E163" s="37"/>
      <c r="F163" s="37"/>
    </row>
    <row r="164" spans="1:6" ht="12.75">
      <c r="A164" s="99">
        <v>23</v>
      </c>
      <c r="B164" s="38" t="s">
        <v>462</v>
      </c>
      <c r="C164" s="31" t="s">
        <v>832</v>
      </c>
      <c r="D164" s="31">
        <v>12</v>
      </c>
      <c r="E164" s="37"/>
      <c r="F164" s="37"/>
    </row>
    <row r="165" spans="1:6" ht="12.75">
      <c r="A165" s="99">
        <v>24</v>
      </c>
      <c r="B165" s="38" t="s">
        <v>241</v>
      </c>
      <c r="C165" s="31" t="s">
        <v>513</v>
      </c>
      <c r="D165" s="31">
        <v>10</v>
      </c>
      <c r="E165" s="37"/>
      <c r="F165" s="37"/>
    </row>
    <row r="166" spans="1:6" ht="12.75">
      <c r="A166" s="99">
        <v>25</v>
      </c>
      <c r="B166" s="41" t="s">
        <v>463</v>
      </c>
      <c r="C166" s="31" t="s">
        <v>524</v>
      </c>
      <c r="D166" s="31">
        <v>1</v>
      </c>
      <c r="E166" s="37"/>
      <c r="F166" s="37"/>
    </row>
    <row r="167" spans="1:6" ht="12.75">
      <c r="A167" s="99">
        <v>26</v>
      </c>
      <c r="B167" s="41" t="s">
        <v>955</v>
      </c>
      <c r="C167" s="31" t="s">
        <v>947</v>
      </c>
      <c r="D167" s="31">
        <v>40</v>
      </c>
      <c r="E167" s="37"/>
      <c r="F167" s="37"/>
    </row>
    <row r="168" spans="1:6" ht="12.75">
      <c r="A168" s="99">
        <v>27</v>
      </c>
      <c r="B168" s="41" t="s">
        <v>464</v>
      </c>
      <c r="C168" s="31" t="s">
        <v>524</v>
      </c>
      <c r="D168" s="31">
        <v>1</v>
      </c>
      <c r="E168" s="37"/>
      <c r="F168" s="37"/>
    </row>
    <row r="169" spans="1:6" ht="12.75">
      <c r="A169" s="99">
        <v>28</v>
      </c>
      <c r="B169" s="48" t="s">
        <v>268</v>
      </c>
      <c r="C169" s="49" t="s">
        <v>947</v>
      </c>
      <c r="D169" s="49">
        <v>72</v>
      </c>
      <c r="E169" s="37"/>
      <c r="F169" s="37"/>
    </row>
    <row r="171" ht="12.75">
      <c r="B171" s="262" t="s">
        <v>505</v>
      </c>
    </row>
    <row r="172" spans="1:6" ht="53.25" customHeight="1">
      <c r="A172" s="1">
        <v>1</v>
      </c>
      <c r="B172" s="269" t="s">
        <v>504</v>
      </c>
      <c r="C172" s="269"/>
      <c r="D172" s="269"/>
      <c r="E172" s="269"/>
      <c r="F172" s="269"/>
    </row>
    <row r="173" spans="1:6" ht="53.25" customHeight="1">
      <c r="A173" s="1">
        <v>2</v>
      </c>
      <c r="B173" s="268" t="s">
        <v>652</v>
      </c>
      <c r="C173" s="268"/>
      <c r="D173" s="268"/>
      <c r="E173" s="268"/>
      <c r="F173" s="268"/>
    </row>
    <row r="175" ht="12.75">
      <c r="B175" s="1" t="s">
        <v>1028</v>
      </c>
    </row>
    <row r="176" ht="12.75">
      <c r="B176" s="1" t="s">
        <v>1032</v>
      </c>
    </row>
  </sheetData>
  <sheetProtection/>
  <mergeCells count="10">
    <mergeCell ref="B173:F173"/>
    <mergeCell ref="B172:F172"/>
    <mergeCell ref="A1:F1"/>
    <mergeCell ref="A2:F2"/>
    <mergeCell ref="A9:A10"/>
    <mergeCell ref="B9:B10"/>
    <mergeCell ref="C9:C10"/>
    <mergeCell ref="D9:D10"/>
    <mergeCell ref="E9:E10"/>
    <mergeCell ref="F9:F10"/>
  </mergeCells>
  <printOptions/>
  <pageMargins left="0.49027777777777776" right="0.4597222222222222" top="0.5298611111111111" bottom="0.4"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F65"/>
  <sheetViews>
    <sheetView zoomScalePageLayoutView="0" workbookViewId="0" topLeftCell="A1">
      <selection activeCell="I11" sqref="I11"/>
    </sheetView>
  </sheetViews>
  <sheetFormatPr defaultColWidth="9.140625" defaultRowHeight="12.75"/>
  <cols>
    <col min="1" max="1" width="4.8515625" style="1" customWidth="1"/>
    <col min="2" max="2" width="50.00390625" style="1" customWidth="1"/>
    <col min="3" max="3" width="10.00390625" style="1" customWidth="1"/>
    <col min="4" max="4" width="8.7109375" style="2" customWidth="1"/>
    <col min="5" max="16384" width="9.140625" style="1" customWidth="1"/>
  </cols>
  <sheetData>
    <row r="1" spans="1:6" ht="12.75">
      <c r="A1" s="270" t="s">
        <v>269</v>
      </c>
      <c r="B1" s="270"/>
      <c r="C1" s="270"/>
      <c r="D1" s="270"/>
      <c r="E1" s="270"/>
      <c r="F1" s="270"/>
    </row>
    <row r="2" spans="1:6" ht="12.75">
      <c r="A2" s="271" t="s">
        <v>270</v>
      </c>
      <c r="B2" s="271"/>
      <c r="C2" s="271"/>
      <c r="D2" s="271"/>
      <c r="E2" s="271"/>
      <c r="F2" s="271"/>
    </row>
    <row r="4" spans="2:6" ht="12.75" customHeight="1">
      <c r="B4" s="30" t="s">
        <v>535</v>
      </c>
      <c r="C4" s="39"/>
      <c r="D4" s="39"/>
      <c r="E4" s="39"/>
      <c r="F4" s="39"/>
    </row>
    <row r="5" ht="12.75">
      <c r="B5" s="29" t="s">
        <v>536</v>
      </c>
    </row>
    <row r="6" ht="12.75">
      <c r="B6" s="29" t="s">
        <v>537</v>
      </c>
    </row>
    <row r="7" ht="12.75">
      <c r="B7" s="29" t="s">
        <v>1337</v>
      </c>
    </row>
    <row r="10" spans="1:6" ht="13.5" customHeight="1">
      <c r="A10" s="272" t="s">
        <v>822</v>
      </c>
      <c r="B10" s="272" t="s">
        <v>823</v>
      </c>
      <c r="C10" s="272" t="s">
        <v>824</v>
      </c>
      <c r="D10" s="272" t="s">
        <v>825</v>
      </c>
      <c r="E10" s="272" t="s">
        <v>826</v>
      </c>
      <c r="F10" s="272" t="s">
        <v>827</v>
      </c>
    </row>
    <row r="11" spans="1:6" ht="54.75" customHeight="1">
      <c r="A11" s="272"/>
      <c r="B11" s="272"/>
      <c r="C11" s="272"/>
      <c r="D11" s="272"/>
      <c r="E11" s="272"/>
      <c r="F11" s="272"/>
    </row>
    <row r="12" spans="1:6" ht="12.75" customHeight="1">
      <c r="A12" s="15"/>
      <c r="B12" s="4" t="s">
        <v>594</v>
      </c>
      <c r="C12" s="26"/>
      <c r="D12" s="27"/>
      <c r="E12" s="11"/>
      <c r="F12" s="11"/>
    </row>
    <row r="13" spans="1:6" ht="62.25" customHeight="1">
      <c r="A13" s="20">
        <v>1</v>
      </c>
      <c r="B13" s="9" t="s">
        <v>271</v>
      </c>
      <c r="C13" s="20" t="s">
        <v>524</v>
      </c>
      <c r="D13" s="8">
        <v>1</v>
      </c>
      <c r="E13" s="11"/>
      <c r="F13" s="11"/>
    </row>
    <row r="14" spans="1:6" ht="69" customHeight="1">
      <c r="A14" s="20">
        <v>2</v>
      </c>
      <c r="B14" s="9" t="s">
        <v>272</v>
      </c>
      <c r="C14" s="20" t="s">
        <v>524</v>
      </c>
      <c r="D14" s="8">
        <v>1</v>
      </c>
      <c r="E14" s="11"/>
      <c r="F14" s="11"/>
    </row>
    <row r="15" spans="1:6" ht="37.5" customHeight="1">
      <c r="A15" s="20">
        <v>3</v>
      </c>
      <c r="B15" s="9" t="s">
        <v>273</v>
      </c>
      <c r="C15" s="20" t="s">
        <v>524</v>
      </c>
      <c r="D15" s="8">
        <v>1</v>
      </c>
      <c r="E15" s="11"/>
      <c r="F15" s="11"/>
    </row>
    <row r="16" spans="1:6" ht="12.75" customHeight="1">
      <c r="A16" s="20">
        <v>4</v>
      </c>
      <c r="B16" s="9" t="s">
        <v>274</v>
      </c>
      <c r="C16" s="20" t="s">
        <v>828</v>
      </c>
      <c r="D16" s="8">
        <v>60</v>
      </c>
      <c r="E16" s="11"/>
      <c r="F16" s="11"/>
    </row>
    <row r="17" spans="1:6" ht="12.75" customHeight="1">
      <c r="A17" s="20">
        <v>5</v>
      </c>
      <c r="B17" s="9" t="s">
        <v>529</v>
      </c>
      <c r="C17" s="20" t="s">
        <v>828</v>
      </c>
      <c r="D17" s="8">
        <v>5</v>
      </c>
      <c r="E17" s="11"/>
      <c r="F17" s="11"/>
    </row>
    <row r="18" spans="1:6" ht="12.75" customHeight="1">
      <c r="A18" s="20">
        <v>6</v>
      </c>
      <c r="B18" s="9" t="s">
        <v>530</v>
      </c>
      <c r="C18" s="20" t="s">
        <v>828</v>
      </c>
      <c r="D18" s="8">
        <v>25</v>
      </c>
      <c r="E18" s="11"/>
      <c r="F18" s="11"/>
    </row>
    <row r="19" spans="1:6" ht="12.75" customHeight="1">
      <c r="A19" s="20">
        <v>7</v>
      </c>
      <c r="B19" s="9" t="s">
        <v>531</v>
      </c>
      <c r="C19" s="20" t="s">
        <v>828</v>
      </c>
      <c r="D19" s="8">
        <v>42</v>
      </c>
      <c r="E19" s="11"/>
      <c r="F19" s="11"/>
    </row>
    <row r="20" spans="1:6" ht="12.75" customHeight="1">
      <c r="A20" s="20">
        <v>8</v>
      </c>
      <c r="B20" s="9" t="s">
        <v>275</v>
      </c>
      <c r="C20" s="20" t="s">
        <v>828</v>
      </c>
      <c r="D20" s="8">
        <v>40</v>
      </c>
      <c r="E20" s="11"/>
      <c r="F20" s="11"/>
    </row>
    <row r="21" spans="1:6" ht="12.75" customHeight="1">
      <c r="A21" s="20">
        <v>9</v>
      </c>
      <c r="B21" s="9" t="s">
        <v>532</v>
      </c>
      <c r="C21" s="20" t="s">
        <v>828</v>
      </c>
      <c r="D21" s="8">
        <v>190</v>
      </c>
      <c r="E21" s="11"/>
      <c r="F21" s="11"/>
    </row>
    <row r="22" spans="1:6" ht="12.75" customHeight="1">
      <c r="A22" s="20">
        <v>10</v>
      </c>
      <c r="B22" s="9" t="s">
        <v>276</v>
      </c>
      <c r="C22" s="20" t="s">
        <v>828</v>
      </c>
      <c r="D22" s="8">
        <v>60</v>
      </c>
      <c r="E22" s="11"/>
      <c r="F22" s="11"/>
    </row>
    <row r="23" spans="1:6" ht="12.75" customHeight="1">
      <c r="A23" s="20">
        <v>11</v>
      </c>
      <c r="B23" s="9" t="s">
        <v>533</v>
      </c>
      <c r="C23" s="20" t="s">
        <v>828</v>
      </c>
      <c r="D23" s="8">
        <v>550</v>
      </c>
      <c r="E23" s="11"/>
      <c r="F23" s="11"/>
    </row>
    <row r="24" spans="1:6" ht="12.75" customHeight="1">
      <c r="A24" s="20">
        <v>12</v>
      </c>
      <c r="B24" s="9" t="s">
        <v>534</v>
      </c>
      <c r="C24" s="20" t="s">
        <v>828</v>
      </c>
      <c r="D24" s="8">
        <v>900</v>
      </c>
      <c r="E24" s="11"/>
      <c r="F24" s="11"/>
    </row>
    <row r="25" spans="1:6" ht="12.75" customHeight="1">
      <c r="A25" s="20">
        <v>13</v>
      </c>
      <c r="B25" s="9" t="s">
        <v>277</v>
      </c>
      <c r="C25" s="20" t="s">
        <v>828</v>
      </c>
      <c r="D25" s="8">
        <v>12</v>
      </c>
      <c r="E25" s="11"/>
      <c r="F25" s="11"/>
    </row>
    <row r="26" spans="1:6" ht="12.75" customHeight="1">
      <c r="A26" s="20">
        <v>14</v>
      </c>
      <c r="B26" s="9" t="s">
        <v>528</v>
      </c>
      <c r="C26" s="20" t="s">
        <v>828</v>
      </c>
      <c r="D26" s="8">
        <v>36</v>
      </c>
      <c r="E26" s="11"/>
      <c r="F26" s="11"/>
    </row>
    <row r="27" spans="1:6" ht="12.75" customHeight="1">
      <c r="A27" s="20">
        <v>15</v>
      </c>
      <c r="B27" s="9" t="s">
        <v>278</v>
      </c>
      <c r="C27" s="20" t="s">
        <v>828</v>
      </c>
      <c r="D27" s="8">
        <v>10</v>
      </c>
      <c r="E27" s="11"/>
      <c r="F27" s="11"/>
    </row>
    <row r="28" spans="1:6" ht="12.75" customHeight="1">
      <c r="A28" s="20">
        <v>16</v>
      </c>
      <c r="B28" s="9" t="s">
        <v>898</v>
      </c>
      <c r="C28" s="20" t="s">
        <v>828</v>
      </c>
      <c r="D28" s="8">
        <v>30</v>
      </c>
      <c r="E28" s="11"/>
      <c r="F28" s="11"/>
    </row>
    <row r="29" spans="1:6" ht="12.75" customHeight="1">
      <c r="A29" s="20">
        <v>17</v>
      </c>
      <c r="B29" s="9" t="s">
        <v>279</v>
      </c>
      <c r="C29" s="20" t="s">
        <v>828</v>
      </c>
      <c r="D29" s="8">
        <v>30</v>
      </c>
      <c r="E29" s="11"/>
      <c r="F29" s="11"/>
    </row>
    <row r="30" spans="1:6" ht="12.75" customHeight="1">
      <c r="A30" s="20">
        <v>18</v>
      </c>
      <c r="B30" s="9" t="s">
        <v>280</v>
      </c>
      <c r="C30" s="20" t="s">
        <v>828</v>
      </c>
      <c r="D30" s="8">
        <v>50</v>
      </c>
      <c r="E30" s="11"/>
      <c r="F30" s="11"/>
    </row>
    <row r="31" spans="1:6" ht="12.75" customHeight="1">
      <c r="A31" s="20">
        <v>19</v>
      </c>
      <c r="B31" s="9" t="s">
        <v>899</v>
      </c>
      <c r="C31" s="20" t="s">
        <v>828</v>
      </c>
      <c r="D31" s="8">
        <v>100</v>
      </c>
      <c r="E31" s="11"/>
      <c r="F31" s="11"/>
    </row>
    <row r="32" spans="1:6" ht="12.75" customHeight="1">
      <c r="A32" s="20">
        <v>20</v>
      </c>
      <c r="B32" s="9" t="s">
        <v>900</v>
      </c>
      <c r="C32" s="20" t="s">
        <v>828</v>
      </c>
      <c r="D32" s="8">
        <v>60</v>
      </c>
      <c r="E32" s="11"/>
      <c r="F32" s="11"/>
    </row>
    <row r="33" spans="1:6" ht="12.75" customHeight="1">
      <c r="A33" s="20">
        <v>21</v>
      </c>
      <c r="B33" s="9" t="s">
        <v>281</v>
      </c>
      <c r="C33" s="20" t="s">
        <v>828</v>
      </c>
      <c r="D33" s="8">
        <v>30</v>
      </c>
      <c r="E33" s="11"/>
      <c r="F33" s="11"/>
    </row>
    <row r="34" spans="1:6" ht="12.75" customHeight="1">
      <c r="A34" s="20">
        <v>22</v>
      </c>
      <c r="B34" s="9" t="s">
        <v>282</v>
      </c>
      <c r="C34" s="20" t="s">
        <v>832</v>
      </c>
      <c r="D34" s="8">
        <v>29</v>
      </c>
      <c r="E34" s="11"/>
      <c r="F34" s="11"/>
    </row>
    <row r="35" spans="1:6" ht="12.75" customHeight="1">
      <c r="A35" s="20">
        <v>23</v>
      </c>
      <c r="B35" s="9" t="s">
        <v>283</v>
      </c>
      <c r="C35" s="20" t="s">
        <v>832</v>
      </c>
      <c r="D35" s="8">
        <v>2</v>
      </c>
      <c r="E35" s="11"/>
      <c r="F35" s="11"/>
    </row>
    <row r="36" spans="1:6" ht="12.75" customHeight="1">
      <c r="A36" s="20">
        <v>24</v>
      </c>
      <c r="B36" s="9" t="s">
        <v>284</v>
      </c>
      <c r="C36" s="20" t="s">
        <v>832</v>
      </c>
      <c r="D36" s="8">
        <v>10</v>
      </c>
      <c r="E36" s="11"/>
      <c r="F36" s="11"/>
    </row>
    <row r="37" spans="1:6" ht="12.75" customHeight="1">
      <c r="A37" s="20">
        <v>25</v>
      </c>
      <c r="B37" s="9" t="s">
        <v>285</v>
      </c>
      <c r="C37" s="20" t="s">
        <v>832</v>
      </c>
      <c r="D37" s="8">
        <v>8</v>
      </c>
      <c r="E37" s="11"/>
      <c r="F37" s="11"/>
    </row>
    <row r="38" spans="1:6" ht="12.75" customHeight="1">
      <c r="A38" s="20">
        <v>26</v>
      </c>
      <c r="B38" s="9" t="s">
        <v>286</v>
      </c>
      <c r="C38" s="20" t="s">
        <v>832</v>
      </c>
      <c r="D38" s="8">
        <v>6</v>
      </c>
      <c r="E38" s="11"/>
      <c r="F38" s="11"/>
    </row>
    <row r="39" spans="1:6" ht="12.75" customHeight="1">
      <c r="A39" s="20">
        <v>27</v>
      </c>
      <c r="B39" s="9" t="s">
        <v>287</v>
      </c>
      <c r="C39" s="20" t="s">
        <v>832</v>
      </c>
      <c r="D39" s="8">
        <v>8</v>
      </c>
      <c r="E39" s="11"/>
      <c r="F39" s="11"/>
    </row>
    <row r="40" spans="1:6" ht="12.75" customHeight="1">
      <c r="A40" s="20">
        <v>28</v>
      </c>
      <c r="B40" s="9" t="s">
        <v>288</v>
      </c>
      <c r="C40" s="20" t="s">
        <v>832</v>
      </c>
      <c r="D40" s="8">
        <v>1</v>
      </c>
      <c r="E40" s="11"/>
      <c r="F40" s="11"/>
    </row>
    <row r="41" spans="1:6" ht="12.75" customHeight="1">
      <c r="A41" s="20">
        <v>29</v>
      </c>
      <c r="B41" s="9" t="s">
        <v>289</v>
      </c>
      <c r="C41" s="20" t="s">
        <v>832</v>
      </c>
      <c r="D41" s="8">
        <v>2</v>
      </c>
      <c r="E41" s="11"/>
      <c r="F41" s="11"/>
    </row>
    <row r="42" spans="1:6" ht="12.75" customHeight="1">
      <c r="A42" s="20">
        <v>30</v>
      </c>
      <c r="B42" s="9" t="s">
        <v>290</v>
      </c>
      <c r="C42" s="20" t="s">
        <v>832</v>
      </c>
      <c r="D42" s="8">
        <v>1</v>
      </c>
      <c r="E42" s="11"/>
      <c r="F42" s="11"/>
    </row>
    <row r="43" spans="1:6" ht="12.75" customHeight="1">
      <c r="A43" s="20">
        <v>31</v>
      </c>
      <c r="B43" s="9" t="s">
        <v>291</v>
      </c>
      <c r="C43" s="20" t="s">
        <v>832</v>
      </c>
      <c r="D43" s="8">
        <v>2</v>
      </c>
      <c r="E43" s="11"/>
      <c r="F43" s="11"/>
    </row>
    <row r="44" spans="1:6" ht="12.75" customHeight="1">
      <c r="A44" s="20">
        <v>32</v>
      </c>
      <c r="B44" s="9" t="s">
        <v>292</v>
      </c>
      <c r="C44" s="20" t="s">
        <v>832</v>
      </c>
      <c r="D44" s="8">
        <v>6</v>
      </c>
      <c r="E44" s="11"/>
      <c r="F44" s="11"/>
    </row>
    <row r="45" spans="1:6" ht="12.75" customHeight="1">
      <c r="A45" s="20">
        <v>33</v>
      </c>
      <c r="B45" s="9" t="s">
        <v>293</v>
      </c>
      <c r="C45" s="20" t="s">
        <v>832</v>
      </c>
      <c r="D45" s="8">
        <v>44</v>
      </c>
      <c r="E45" s="11"/>
      <c r="F45" s="11"/>
    </row>
    <row r="46" spans="1:6" ht="12.75" customHeight="1">
      <c r="A46" s="20">
        <v>34</v>
      </c>
      <c r="B46" s="9" t="s">
        <v>294</v>
      </c>
      <c r="C46" s="20" t="s">
        <v>832</v>
      </c>
      <c r="D46" s="8">
        <v>35</v>
      </c>
      <c r="E46" s="11"/>
      <c r="F46" s="11"/>
    </row>
    <row r="47" spans="1:6" ht="12.75" customHeight="1">
      <c r="A47" s="20">
        <v>35</v>
      </c>
      <c r="B47" s="9" t="s">
        <v>295</v>
      </c>
      <c r="C47" s="20" t="s">
        <v>832</v>
      </c>
      <c r="D47" s="8">
        <v>2</v>
      </c>
      <c r="E47" s="11"/>
      <c r="F47" s="11"/>
    </row>
    <row r="48" spans="1:6" ht="12.75" customHeight="1">
      <c r="A48" s="20">
        <v>36</v>
      </c>
      <c r="B48" s="9" t="s">
        <v>896</v>
      </c>
      <c r="C48" s="20" t="s">
        <v>832</v>
      </c>
      <c r="D48" s="8">
        <v>3</v>
      </c>
      <c r="E48" s="11"/>
      <c r="F48" s="11"/>
    </row>
    <row r="49" spans="1:6" ht="27" customHeight="1">
      <c r="A49" s="20">
        <v>37</v>
      </c>
      <c r="B49" s="9" t="s">
        <v>296</v>
      </c>
      <c r="C49" s="20" t="s">
        <v>832</v>
      </c>
      <c r="D49" s="8">
        <v>12</v>
      </c>
      <c r="E49" s="11"/>
      <c r="F49" s="11"/>
    </row>
    <row r="50" spans="1:6" ht="12.75" customHeight="1">
      <c r="A50" s="20">
        <v>38</v>
      </c>
      <c r="B50" s="9" t="s">
        <v>297</v>
      </c>
      <c r="C50" s="20" t="s">
        <v>832</v>
      </c>
      <c r="D50" s="8">
        <v>2</v>
      </c>
      <c r="E50" s="11"/>
      <c r="F50" s="11"/>
    </row>
    <row r="51" spans="1:6" ht="12.75" customHeight="1">
      <c r="A51" s="20">
        <v>39</v>
      </c>
      <c r="B51" s="9" t="s">
        <v>298</v>
      </c>
      <c r="C51" s="20" t="s">
        <v>828</v>
      </c>
      <c r="D51" s="8">
        <v>50</v>
      </c>
      <c r="E51" s="11"/>
      <c r="F51" s="11"/>
    </row>
    <row r="52" spans="1:6" ht="12.75" customHeight="1">
      <c r="A52" s="20">
        <v>40</v>
      </c>
      <c r="B52" s="9" t="s">
        <v>299</v>
      </c>
      <c r="C52" s="20" t="s">
        <v>828</v>
      </c>
      <c r="D52" s="8">
        <v>30</v>
      </c>
      <c r="E52" s="11"/>
      <c r="F52" s="11"/>
    </row>
    <row r="53" spans="1:6" ht="12.75" customHeight="1">
      <c r="A53" s="20">
        <v>41</v>
      </c>
      <c r="B53" s="9" t="s">
        <v>300</v>
      </c>
      <c r="C53" s="20" t="s">
        <v>832</v>
      </c>
      <c r="D53" s="8">
        <v>4</v>
      </c>
      <c r="E53" s="11"/>
      <c r="F53" s="11"/>
    </row>
    <row r="54" spans="1:6" ht="12.75" customHeight="1">
      <c r="A54" s="20">
        <v>42</v>
      </c>
      <c r="B54" s="9" t="s">
        <v>301</v>
      </c>
      <c r="C54" s="20" t="s">
        <v>832</v>
      </c>
      <c r="D54" s="28">
        <v>7</v>
      </c>
      <c r="E54" s="11"/>
      <c r="F54" s="11"/>
    </row>
    <row r="55" spans="1:6" ht="12.75" customHeight="1">
      <c r="A55" s="20">
        <v>43</v>
      </c>
      <c r="B55" s="9" t="s">
        <v>897</v>
      </c>
      <c r="C55" s="20" t="s">
        <v>832</v>
      </c>
      <c r="D55" s="8">
        <v>4</v>
      </c>
      <c r="E55" s="11"/>
      <c r="F55" s="11"/>
    </row>
    <row r="56" spans="1:6" ht="12.75" customHeight="1">
      <c r="A56" s="20">
        <v>44</v>
      </c>
      <c r="B56" s="9" t="s">
        <v>519</v>
      </c>
      <c r="C56" s="20" t="s">
        <v>524</v>
      </c>
      <c r="D56" s="8">
        <v>1</v>
      </c>
      <c r="E56" s="11"/>
      <c r="F56" s="11"/>
    </row>
    <row r="57" spans="1:6" ht="12.75" customHeight="1">
      <c r="A57" s="20">
        <v>45</v>
      </c>
      <c r="B57" s="9" t="s">
        <v>500</v>
      </c>
      <c r="C57" s="20" t="s">
        <v>947</v>
      </c>
      <c r="D57" s="8">
        <v>40</v>
      </c>
      <c r="E57" s="11"/>
      <c r="F57" s="11"/>
    </row>
    <row r="58" spans="1:6" ht="12.75" customHeight="1">
      <c r="A58" s="20">
        <v>46</v>
      </c>
      <c r="B58" s="9" t="s">
        <v>901</v>
      </c>
      <c r="C58" s="20" t="s">
        <v>947</v>
      </c>
      <c r="D58" s="8">
        <v>45</v>
      </c>
      <c r="E58" s="11"/>
      <c r="F58" s="11"/>
    </row>
    <row r="60" ht="12.75">
      <c r="B60" s="262" t="s">
        <v>505</v>
      </c>
    </row>
    <row r="61" spans="1:6" ht="54.75" customHeight="1">
      <c r="A61" s="1">
        <v>1</v>
      </c>
      <c r="B61" s="269" t="s">
        <v>504</v>
      </c>
      <c r="C61" s="269"/>
      <c r="D61" s="269"/>
      <c r="E61" s="269"/>
      <c r="F61" s="269"/>
    </row>
    <row r="62" spans="1:6" ht="54.75" customHeight="1">
      <c r="A62" s="1">
        <v>2</v>
      </c>
      <c r="B62" s="268" t="s">
        <v>652</v>
      </c>
      <c r="C62" s="268"/>
      <c r="D62" s="268"/>
      <c r="E62" s="268"/>
      <c r="F62" s="268"/>
    </row>
    <row r="64" ht="12.75">
      <c r="B64" s="1" t="s">
        <v>1026</v>
      </c>
    </row>
    <row r="65" ht="12.75">
      <c r="B65" s="1" t="s">
        <v>1032</v>
      </c>
    </row>
  </sheetData>
  <sheetProtection/>
  <mergeCells count="10">
    <mergeCell ref="B62:F62"/>
    <mergeCell ref="B61:F61"/>
    <mergeCell ref="A1:F1"/>
    <mergeCell ref="A2:F2"/>
    <mergeCell ref="A10:A11"/>
    <mergeCell ref="B10:B11"/>
    <mergeCell ref="C10:C11"/>
    <mergeCell ref="D10:D11"/>
    <mergeCell ref="E10:E11"/>
    <mergeCell ref="F10:F11"/>
  </mergeCells>
  <printOptions/>
  <pageMargins left="0.41" right="0.31"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Elin_or</cp:lastModifiedBy>
  <cp:lastPrinted>2011-09-30T16:19:50Z</cp:lastPrinted>
  <dcterms:modified xsi:type="dcterms:W3CDTF">2015-01-12T08:50:41Z</dcterms:modified>
  <cp:category/>
  <cp:version/>
  <cp:contentType/>
  <cp:contentStatus/>
</cp:coreProperties>
</file>